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955" activeTab="0"/>
  </bookViews>
  <sheets>
    <sheet name="curva de inversiones" sheetId="1" r:id="rId1"/>
    <sheet name="planilla(7)" sheetId="2" r:id="rId2"/>
    <sheet name="planilla (6)" sheetId="3" r:id="rId3"/>
    <sheet name="planilla(5)" sheetId="4" r:id="rId4"/>
    <sheet name="planilla(4)" sheetId="5" r:id="rId5"/>
    <sheet name="planilla(3)" sheetId="6" r:id="rId6"/>
    <sheet name="planilla(2)" sheetId="7" r:id="rId7"/>
    <sheet name="planilla(1)" sheetId="8" r:id="rId8"/>
  </sheets>
  <externalReferences>
    <externalReference r:id="rId11"/>
  </externalReferences>
  <definedNames>
    <definedName name="_xlnm.Print_Area" localSheetId="7">'planilla(1)'!$A$1:$I$23</definedName>
    <definedName name="_xlnm.Print_Area" localSheetId="6">'planilla(2)'!$A$1:$I$23</definedName>
    <definedName name="_xlnm.Print_Area" localSheetId="5">'planilla(3)'!$A$1:$I$23</definedName>
    <definedName name="_xlnm.Print_Area" localSheetId="4">'planilla(4)'!$A$1:$I$23</definedName>
    <definedName name="_xlnm.Print_Area" localSheetId="3">'planilla(5)'!$A$1:$J$42</definedName>
    <definedName name="_xlnm.Print_Area" localSheetId="1">'planilla(7)'!$A$1:$J$39</definedName>
    <definedName name="_xlnm.Print_Titles" localSheetId="0">'curva de inversiones'!$A:$B</definedName>
  </definedNames>
  <calcPr fullCalcOnLoad="1"/>
</workbook>
</file>

<file path=xl/sharedStrings.xml><?xml version="1.0" encoding="utf-8"?>
<sst xmlns="http://schemas.openxmlformats.org/spreadsheetml/2006/main" count="365" uniqueCount="199">
  <si>
    <t>MUNICIPALIDAD DE VENADO TUERTO</t>
  </si>
  <si>
    <t>UNIDAD</t>
  </si>
  <si>
    <t>CANTIDADES</t>
  </si>
  <si>
    <t xml:space="preserve">de </t>
  </si>
  <si>
    <t>TOTAL</t>
  </si>
  <si>
    <t>PRESENTE</t>
  </si>
  <si>
    <t>MEDIDA</t>
  </si>
  <si>
    <t>HASTA</t>
  </si>
  <si>
    <t>INCLUYE</t>
  </si>
  <si>
    <t>ANTERIOR</t>
  </si>
  <si>
    <t>Inspector</t>
  </si>
  <si>
    <t>Sub Rubro</t>
  </si>
  <si>
    <t>Rubro</t>
  </si>
  <si>
    <t>Item</t>
  </si>
  <si>
    <t>DESCRIPCION</t>
  </si>
  <si>
    <t>% avance</t>
  </si>
  <si>
    <t>FECHA DE MEDICION:</t>
  </si>
  <si>
    <t>XX/XX/XX</t>
  </si>
  <si>
    <t>MEDICION</t>
  </si>
  <si>
    <t>CONTRATADAS</t>
  </si>
  <si>
    <t>Sobrestante</t>
  </si>
  <si>
    <t>Representante Técnico</t>
  </si>
  <si>
    <t>TIPO</t>
  </si>
  <si>
    <t>OBRA</t>
  </si>
  <si>
    <t>PLAZO</t>
  </si>
  <si>
    <t>DE OBRA</t>
  </si>
  <si>
    <t>DE</t>
  </si>
  <si>
    <t>MONTO</t>
  </si>
  <si>
    <t>CONTRATO</t>
  </si>
  <si>
    <t>COMITENTE</t>
  </si>
  <si>
    <t>OBSERVACIONES</t>
  </si>
  <si>
    <t>#</t>
  </si>
  <si>
    <t>EJECUTADO</t>
  </si>
  <si>
    <t>DURANTE</t>
  </si>
  <si>
    <t>PLANILLA 1 - DETALLE DE OBRAS EJECUTADAS</t>
  </si>
  <si>
    <t>DESCRIPCION DE LA OBRA</t>
  </si>
  <si>
    <t>PLANILLA 2 - DETALLE DE OBRAS EN EJECUCION</t>
  </si>
  <si>
    <t>APELLIDO Y NOMBRE</t>
  </si>
  <si>
    <t>CARGO</t>
  </si>
  <si>
    <t>CATEGORIA</t>
  </si>
  <si>
    <t>ANTIGÜEDAD</t>
  </si>
  <si>
    <t>ESPECIALIDAD</t>
  </si>
  <si>
    <t>PLANILLA 4 - EQUIPOS</t>
  </si>
  <si>
    <t>MARCA</t>
  </si>
  <si>
    <t>POTENCIA</t>
  </si>
  <si>
    <t>ESTADO</t>
  </si>
  <si>
    <t>FECHA  NACIMI.</t>
  </si>
  <si>
    <t>DNI</t>
  </si>
  <si>
    <t>DURANTE O</t>
  </si>
  <si>
    <t>ENTRE FECHAS</t>
  </si>
  <si>
    <t>PLANILLA 3 - PERSONAL - RECURSOS HUMANOS DE LA EMPRESA</t>
  </si>
  <si>
    <t>ANALISIS DE PRECIOS</t>
  </si>
  <si>
    <t>FECHA</t>
  </si>
  <si>
    <t>ITEM Nº:</t>
  </si>
  <si>
    <t>DENOMINACION:</t>
  </si>
  <si>
    <t>UNIDAD:</t>
  </si>
  <si>
    <t>u.</t>
  </si>
  <si>
    <t xml:space="preserve"> </t>
  </si>
  <si>
    <t>CANTIDAD ESTIMADA TOTAL</t>
  </si>
  <si>
    <t>1.-MATERIALES</t>
  </si>
  <si>
    <t>Unidad</t>
  </si>
  <si>
    <t>Cantidad</t>
  </si>
  <si>
    <t>Costo unitario</t>
  </si>
  <si>
    <t>Costo Total</t>
  </si>
  <si>
    <t>Inc. Parcial</t>
  </si>
  <si>
    <t>Inc. Total</t>
  </si>
  <si>
    <t>COSTO TOTAL DE MATERIALES</t>
  </si>
  <si>
    <t>$/</t>
  </si>
  <si>
    <t>( 1 )</t>
  </si>
  <si>
    <t xml:space="preserve"> 2.- ELABORACION</t>
  </si>
  <si>
    <t>2-a) EQUIPOS</t>
  </si>
  <si>
    <t>Equipo</t>
  </si>
  <si>
    <t>Potencia</t>
  </si>
  <si>
    <t>HP</t>
  </si>
  <si>
    <t>Valor Equipo</t>
  </si>
  <si>
    <t>TOTALES</t>
  </si>
  <si>
    <t xml:space="preserve"> (Pot)</t>
  </si>
  <si>
    <t>VE</t>
  </si>
  <si>
    <t xml:space="preserve">Rendimiento :  </t>
  </si>
  <si>
    <t>(Re)        =</t>
  </si>
  <si>
    <t>/DIA</t>
  </si>
  <si>
    <t>Amortización e intereses</t>
  </si>
  <si>
    <t xml:space="preserve"> (A e I)</t>
  </si>
  <si>
    <t>* (VE)*8 hs/día</t>
  </si>
  <si>
    <t xml:space="preserve"> +</t>
  </si>
  <si>
    <t>(VE) *</t>
  </si>
  <si>
    <t>* 8 hs/día</t>
  </si>
  <si>
    <t xml:space="preserve"> =</t>
  </si>
  <si>
    <t xml:space="preserve">            10000 hs</t>
  </si>
  <si>
    <t xml:space="preserve">       2 * 2000 hs/año</t>
  </si>
  <si>
    <t>$/día</t>
  </si>
  <si>
    <t>Reparaciones y Repuestos</t>
  </si>
  <si>
    <t xml:space="preserve"> (R y R)</t>
  </si>
  <si>
    <t xml:space="preserve">  de  la amoortización</t>
  </si>
  <si>
    <t>Combustible</t>
  </si>
  <si>
    <t xml:space="preserve"> ( C )</t>
  </si>
  <si>
    <t>lts/HP  * 8 h/d *</t>
  </si>
  <si>
    <t xml:space="preserve">HP </t>
  </si>
  <si>
    <t xml:space="preserve">       *</t>
  </si>
  <si>
    <t>Lubricantes</t>
  </si>
  <si>
    <t xml:space="preserve"> ( L )</t>
  </si>
  <si>
    <t>del combustible</t>
  </si>
  <si>
    <t>SUB-TOTAL   (E)</t>
  </si>
  <si>
    <t>COSTO TOTAL DE EQUIPOS (E) / (Re) =</t>
  </si>
  <si>
    <t>( 2 )</t>
  </si>
  <si>
    <t>2-b) MANO DE OBRA</t>
  </si>
  <si>
    <t>Categoría</t>
  </si>
  <si>
    <t>Valor</t>
  </si>
  <si>
    <t>Of. especializados</t>
  </si>
  <si>
    <t xml:space="preserve"> $/Hs</t>
  </si>
  <si>
    <t>Oficiales</t>
  </si>
  <si>
    <t>Medio Oficiales</t>
  </si>
  <si>
    <t>Ayudantes</t>
  </si>
  <si>
    <t>SUB-TOTAL   (MO)</t>
  </si>
  <si>
    <t>COSTO TOTAL MANO DE OBRA  (MO) / (Re) =</t>
  </si>
  <si>
    <t>( 3 )</t>
  </si>
  <si>
    <t>( 4 )</t>
  </si>
  <si>
    <t xml:space="preserve">PRECIO UNITARIO DEL ITEM  </t>
  </si>
  <si>
    <t xml:space="preserve"> =           $ /</t>
  </si>
  <si>
    <t>PLANILLA 5 - PLANILLA DE OFERTA</t>
  </si>
  <si>
    <t>Fecha:</t>
  </si>
  <si>
    <t>Presupuesto</t>
  </si>
  <si>
    <t>PRECIO UNITARIO</t>
  </si>
  <si>
    <t>PRECIO TOTAL</t>
  </si>
  <si>
    <t>PORCENTAJE</t>
  </si>
  <si>
    <t>PRECIO TOTAL DE LA OBRA</t>
  </si>
  <si>
    <t>Material 1</t>
  </si>
  <si>
    <t>Material 2</t>
  </si>
  <si>
    <t>Equipo 1</t>
  </si>
  <si>
    <t>Equipo 2</t>
  </si>
  <si>
    <t>Equipo 3</t>
  </si>
  <si>
    <t>COSTO UNITARIO DEL ITEM   ( 1 ) + ( 2 ) + (3)  =</t>
  </si>
  <si>
    <t>( 4 )  *  CR</t>
  </si>
  <si>
    <t>PLANILLA N° 6</t>
  </si>
  <si>
    <t>VALOR</t>
  </si>
  <si>
    <t>Son pesos ………………………………………………….. Con IVA INCLUIDO</t>
  </si>
  <si>
    <t>Designacion de las Obras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</si>
  <si>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</si>
  <si>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</si>
  <si>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</si>
  <si>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</si>
  <si>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</si>
  <si>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</si>
  <si>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</si>
  <si>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</si>
  <si>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</si>
  <si>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1.1</t>
  </si>
  <si>
    <t>1.1.10</t>
  </si>
  <si>
    <t>1.2</t>
  </si>
  <si>
    <t>1.2.10</t>
  </si>
  <si>
    <t>Porcentaje mensual</t>
  </si>
  <si>
    <t>Porcentaje mensual acumulado</t>
  </si>
  <si>
    <t>PLANILLA N° 8 - PLAN DE TRABAJOS y PORCENTAJES DE INVERSIONES</t>
  </si>
  <si>
    <t>PROYECTO:</t>
  </si>
  <si>
    <t>PLANILLA 7 - ACTA DE MEDICION Nº XX</t>
  </si>
  <si>
    <t>1.3</t>
  </si>
  <si>
    <t>Movimiento de Suelos</t>
  </si>
  <si>
    <t>Ejecución de bases y zapatas</t>
  </si>
  <si>
    <t>Ejecución de Estructura Metalica</t>
  </si>
  <si>
    <t>1.1.20</t>
  </si>
  <si>
    <t>1.2.20</t>
  </si>
  <si>
    <t>1.3.10</t>
  </si>
  <si>
    <t>1.3.20</t>
  </si>
  <si>
    <t>Total Mensual</t>
  </si>
  <si>
    <t>Total Acumulado</t>
  </si>
  <si>
    <t>total</t>
  </si>
  <si>
    <t>m3</t>
  </si>
  <si>
    <t>Movimiento de suelos</t>
  </si>
  <si>
    <t>Ejecución de estructura metalica</t>
  </si>
  <si>
    <t>MODULO :</t>
  </si>
  <si>
    <t>Excavación de Zanjas en terrenos de cualquier categoría</t>
  </si>
  <si>
    <t>Compactación de Zanjas</t>
  </si>
  <si>
    <t>Ejecución de Emiarios</t>
  </si>
  <si>
    <t>Ejecución de Emisarios Tipo ……………..</t>
  </si>
  <si>
    <t>Ejecución de Emisarios Tipo ……………….</t>
  </si>
  <si>
    <t>ml</t>
  </si>
  <si>
    <t>Ejecución de Sumideros simples de 1,20 x 1,20</t>
  </si>
  <si>
    <t>Ejecución de Sumideros dobles de 2 x 1,20 x1,20</t>
  </si>
  <si>
    <t>ud</t>
  </si>
  <si>
    <t>DESAGUES PLUVIALES POR CONDUCTO</t>
  </si>
  <si>
    <t>1.3.30</t>
  </si>
  <si>
    <t>Ejecución de Emisarios</t>
  </si>
  <si>
    <t xml:space="preserve">Prov. y Colocación de Acometidas Sumideros de Diam 400 mm </t>
  </si>
  <si>
    <t xml:space="preserve">Prov. y Colocación de Acometidas Sumideros de Diam 600 mm </t>
  </si>
  <si>
    <t xml:space="preserve">Prov. y Colocación de Acometidas a Camara de Diam 600 mm </t>
  </si>
  <si>
    <t xml:space="preserve">Prov. y Colocación de Acometidas a Camara de Diam 800 mm </t>
  </si>
  <si>
    <t xml:space="preserve">Prov. y Colocación de Acometidas a Camara de Diam 1000 mm </t>
  </si>
  <si>
    <t>Ejecución de Camara de Registro Tipo CR1</t>
  </si>
  <si>
    <t>Ejecución de Camara de Registro Tipo CR2</t>
  </si>
  <si>
    <t>1.3.15</t>
  </si>
  <si>
    <t>1.3.16</t>
  </si>
  <si>
    <t>1.3.17</t>
  </si>
  <si>
    <t>1.3.18</t>
  </si>
  <si>
    <t>1.3.25</t>
  </si>
  <si>
    <t>1.3.35</t>
  </si>
  <si>
    <t>LICITACION PUBLICA N° 005/14</t>
  </si>
  <si>
    <t>4to PLAN DE ACCESO A BARRIOS - 45 Cuadras de Pavimento Asfaltico</t>
  </si>
  <si>
    <t>TRABAJOS REALIZADOS DURANTE: XXXXXX DE 2014</t>
  </si>
  <si>
    <t xml:space="preserve">Prov. y Colocación de Acometidas a Camara de Diam 1200 mm 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</si>
</sst>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0.00000"/>
    <numFmt numFmtId="175" formatCode="0.0000"/>
    <numFmt numFmtId="176" formatCode="_ * #,##0.00000_ ;_ * \-#,##0.00000_ ;_ * &quot;-&quot;??_ ;_ @_ 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0.000"/>
    <numFmt numFmtId="188" formatCode="0.00000%"/>
    <numFmt numFmtId="189" formatCode="0.0000%"/>
    <numFmt numFmtId="190" formatCode="0.000%"/>
    <numFmt numFmtId="191" formatCode="0.0"/>
    <numFmt numFmtId="192" formatCode="&quot;$&quot;\ #,##0.000"/>
    <numFmt numFmtId="193" formatCode="#,##0.000"/>
    <numFmt numFmtId="194" formatCode="_ [$€-2]\ * #,##0.00_ ;_ [$€-2]\ * \-#,##0.00_ ;_ [$€-2]\ * &quot;-&quot;??_ "/>
    <numFmt numFmtId="195" formatCode="_-* #,##0.00\ _p_t_a_-;\-* #,##0.00\ _p_t_a_-;_-* &quot;-&quot;\ _p_t_a_-;_-@_-"/>
    <numFmt numFmtId="196" formatCode="0.0000_)"/>
    <numFmt numFmtId="197" formatCode="0.000000_)"/>
    <numFmt numFmtId="198" formatCode="0.00_)"/>
    <numFmt numFmtId="199" formatCode="0.0000000"/>
    <numFmt numFmtId="200" formatCode="0.000000"/>
    <numFmt numFmtId="201" formatCode="0.0%"/>
    <numFmt numFmtId="202" formatCode="#,##0.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a&quot;;\-#,##0\ &quot;pta&quot;"/>
    <numFmt numFmtId="208" formatCode="#,##0\ &quot;pta&quot;;[Red]\-#,##0\ &quot;pta&quot;"/>
    <numFmt numFmtId="209" formatCode="#,##0.00\ &quot;pta&quot;;\-#,##0.00\ &quot;pta&quot;"/>
    <numFmt numFmtId="210" formatCode="#,##0.00\ &quot;pta&quot;;[Red]\-#,##0.00\ &quot;pta&quot;"/>
    <numFmt numFmtId="211" formatCode="_-* #,##0\ &quot;pta&quot;_-;\-* #,##0\ &quot;pta&quot;_-;_-* &quot;-&quot;\ &quot;pta&quot;_-;_-@_-"/>
    <numFmt numFmtId="212" formatCode="_-* #,##0\ _p_t_a_-;\-* #,##0\ _p_t_a_-;_-* &quot;-&quot;\ _p_t_a_-;_-@_-"/>
    <numFmt numFmtId="213" formatCode="_-* #,##0.00\ &quot;pta&quot;_-;\-* #,##0.00\ &quot;pta&quot;_-;_-* &quot;-&quot;??\ &quot;pta&quot;_-;_-@_-"/>
    <numFmt numFmtId="214" formatCode="_-* #,##0.00\ _p_t_a_-;\-* #,##0.00\ _p_t_a_-;_-* &quot;-&quot;??\ _p_t_a_-;_-@_-"/>
    <numFmt numFmtId="215" formatCode="_-* #,##0.0\ _p_t_a_-;\-* #,##0.0\ _p_t_a_-;_-* &quot;-&quot;\ _p_t_a_-;_-@_-"/>
    <numFmt numFmtId="216" formatCode="_(&quot;$&quot;\ * #,##0.00_);_(&quot;$&quot;\ * \(#,##0.00\);_(&quot;$&quot;* &quot;-&quot;??_);_(@_)"/>
    <numFmt numFmtId="217" formatCode="_(&quot;$&quot;\ * #,##0_);_(&quot;$&quot;\ * \(#,##0\);_(&quot;$&quot;* &quot;-&quot;_);_(@_)"/>
    <numFmt numFmtId="218" formatCode="&quot;$&quot;\ #,##0.00_);\(&quot;$&quot;\ #,##0.00\)"/>
    <numFmt numFmtId="219" formatCode="&quot;$&quot;\ #,##0.00"/>
  </numFmts>
  <fonts count="74">
    <font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24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9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173" fontId="0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17" fontId="0" fillId="0" borderId="0" xfId="0" applyNumberForma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" fontId="22" fillId="0" borderId="32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87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2" fillId="0" borderId="0" xfId="56" applyNumberFormat="1" applyFont="1" applyAlignment="1">
      <alignment/>
    </xf>
    <xf numFmtId="10" fontId="22" fillId="0" borderId="0" xfId="56" applyNumberFormat="1" applyFont="1" applyAlignment="1">
      <alignment/>
    </xf>
    <xf numFmtId="0" fontId="24" fillId="0" borderId="3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4" fontId="25" fillId="1" borderId="10" xfId="0" applyNumberFormat="1" applyFont="1" applyFill="1" applyBorder="1" applyAlignment="1">
      <alignment horizontal="center" vertical="center"/>
    </xf>
    <xf numFmtId="10" fontId="25" fillId="1" borderId="10" xfId="56" applyNumberFormat="1" applyFont="1" applyFill="1" applyBorder="1" applyAlignment="1">
      <alignment horizontal="center" vertical="center"/>
    </xf>
    <xf numFmtId="190" fontId="22" fillId="0" borderId="0" xfId="56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6" fontId="22" fillId="0" borderId="0" xfId="0" applyNumberFormat="1" applyFont="1" applyAlignment="1">
      <alignment/>
    </xf>
    <xf numFmtId="0" fontId="22" fillId="0" borderId="33" xfId="0" applyFont="1" applyBorder="1" applyAlignment="1">
      <alignment/>
    </xf>
    <xf numFmtId="172" fontId="22" fillId="0" borderId="0" xfId="53" applyFont="1" applyAlignment="1">
      <alignment/>
    </xf>
    <xf numFmtId="0" fontId="28" fillId="0" borderId="34" xfId="0" applyFont="1" applyBorder="1" applyAlignment="1">
      <alignment/>
    </xf>
    <xf numFmtId="0" fontId="24" fillId="0" borderId="35" xfId="0" applyFont="1" applyBorder="1" applyAlignment="1">
      <alignment horizontal="left"/>
    </xf>
    <xf numFmtId="2" fontId="22" fillId="0" borderId="35" xfId="0" applyNumberFormat="1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2" fillId="0" borderId="36" xfId="0" applyFont="1" applyBorder="1" applyAlignment="1">
      <alignment/>
    </xf>
    <xf numFmtId="0" fontId="29" fillId="0" borderId="0" xfId="0" applyFont="1" applyAlignment="1">
      <alignment/>
    </xf>
    <xf numFmtId="2" fontId="22" fillId="0" borderId="33" xfId="0" applyNumberFormat="1" applyFont="1" applyBorder="1" applyAlignment="1">
      <alignment/>
    </xf>
    <xf numFmtId="0" fontId="22" fillId="0" borderId="33" xfId="0" applyFont="1" applyBorder="1" applyAlignment="1">
      <alignment horizontal="right"/>
    </xf>
    <xf numFmtId="9" fontId="22" fillId="0" borderId="33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10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30" fillId="0" borderId="31" xfId="0" applyFont="1" applyBorder="1" applyAlignment="1">
      <alignment vertical="center"/>
    </xf>
    <xf numFmtId="9" fontId="22" fillId="0" borderId="0" xfId="56" applyFont="1" applyAlignment="1">
      <alignment/>
    </xf>
    <xf numFmtId="0" fontId="31" fillId="0" borderId="31" xfId="0" applyFont="1" applyBorder="1" applyAlignment="1">
      <alignment vertical="center"/>
    </xf>
    <xf numFmtId="2" fontId="22" fillId="0" borderId="10" xfId="0" applyNumberFormat="1" applyFont="1" applyBorder="1" applyAlignment="1">
      <alignment/>
    </xf>
    <xf numFmtId="0" fontId="25" fillId="0" borderId="34" xfId="0" applyFont="1" applyBorder="1" applyAlignment="1">
      <alignment/>
    </xf>
    <xf numFmtId="0" fontId="22" fillId="0" borderId="35" xfId="0" applyFont="1" applyBorder="1" applyAlignment="1">
      <alignment/>
    </xf>
    <xf numFmtId="4" fontId="33" fillId="0" borderId="35" xfId="0" applyNumberFormat="1" applyFont="1" applyBorder="1" applyAlignment="1">
      <alignment horizontal="center"/>
    </xf>
    <xf numFmtId="49" fontId="31" fillId="0" borderId="36" xfId="0" applyNumberFormat="1" applyFont="1" applyBorder="1" applyAlignment="1">
      <alignment horizontal="center" vertical="center"/>
    </xf>
    <xf numFmtId="10" fontId="25" fillId="1" borderId="37" xfId="56" applyNumberFormat="1" applyFont="1" applyFill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34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2" fontId="35" fillId="0" borderId="37" xfId="0" applyNumberFormat="1" applyFont="1" applyBorder="1" applyAlignment="1">
      <alignment horizontal="center"/>
    </xf>
    <xf numFmtId="2" fontId="35" fillId="33" borderId="0" xfId="0" applyNumberFormat="1" applyFont="1" applyFill="1" applyBorder="1" applyAlignment="1">
      <alignment/>
    </xf>
    <xf numFmtId="10" fontId="30" fillId="0" borderId="0" xfId="0" applyNumberFormat="1" applyFont="1" applyAlignment="1">
      <alignment/>
    </xf>
    <xf numFmtId="0" fontId="15" fillId="34" borderId="0" xfId="0" applyFont="1" applyFill="1" applyAlignment="1">
      <alignment horizontal="center" vertical="center"/>
    </xf>
    <xf numFmtId="1" fontId="2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218" fontId="11" fillId="0" borderId="0" xfId="0" applyNumberFormat="1" applyFont="1" applyAlignment="1">
      <alignment/>
    </xf>
    <xf numFmtId="219" fontId="11" fillId="0" borderId="0" xfId="0" applyNumberFormat="1" applyFont="1" applyAlignment="1">
      <alignment/>
    </xf>
    <xf numFmtId="0" fontId="17" fillId="0" borderId="20" xfId="0" applyFont="1" applyBorder="1" applyAlignment="1">
      <alignment horizontal="center"/>
    </xf>
    <xf numFmtId="218" fontId="17" fillId="0" borderId="20" xfId="0" applyNumberFormat="1" applyFont="1" applyBorder="1" applyAlignment="1">
      <alignment horizontal="center"/>
    </xf>
    <xf numFmtId="219" fontId="17" fillId="0" borderId="20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0" fontId="11" fillId="34" borderId="20" xfId="0" applyFont="1" applyFill="1" applyBorder="1" applyAlignment="1">
      <alignment/>
    </xf>
    <xf numFmtId="219" fontId="37" fillId="0" borderId="20" xfId="0" applyNumberFormat="1" applyFont="1" applyBorder="1" applyAlignment="1">
      <alignment/>
    </xf>
    <xf numFmtId="218" fontId="37" fillId="0" borderId="20" xfId="0" applyNumberFormat="1" applyFont="1" applyBorder="1" applyAlignment="1">
      <alignment/>
    </xf>
    <xf numFmtId="0" fontId="36" fillId="34" borderId="20" xfId="0" applyFont="1" applyFill="1" applyBorder="1" applyAlignment="1">
      <alignment/>
    </xf>
    <xf numFmtId="218" fontId="36" fillId="34" borderId="20" xfId="0" applyNumberFormat="1" applyFont="1" applyFill="1" applyBorder="1" applyAlignment="1">
      <alignment/>
    </xf>
    <xf numFmtId="219" fontId="36" fillId="34" borderId="20" xfId="0" applyNumberFormat="1" applyFont="1" applyFill="1" applyBorder="1" applyAlignment="1">
      <alignment/>
    </xf>
    <xf numFmtId="0" fontId="38" fillId="34" borderId="20" xfId="0" applyFont="1" applyFill="1" applyBorder="1" applyAlignment="1">
      <alignment/>
    </xf>
    <xf numFmtId="218" fontId="38" fillId="34" borderId="20" xfId="0" applyNumberFormat="1" applyFont="1" applyFill="1" applyBorder="1" applyAlignment="1">
      <alignment/>
    </xf>
    <xf numFmtId="219" fontId="38" fillId="34" borderId="20" xfId="0" applyNumberFormat="1" applyFont="1" applyFill="1" applyBorder="1" applyAlignment="1">
      <alignment/>
    </xf>
    <xf numFmtId="0" fontId="39" fillId="0" borderId="20" xfId="0" applyFont="1" applyBorder="1" applyAlignment="1">
      <alignment/>
    </xf>
    <xf numFmtId="10" fontId="39" fillId="0" borderId="20" xfId="56" applyNumberFormat="1" applyFont="1" applyBorder="1" applyAlignment="1">
      <alignment/>
    </xf>
    <xf numFmtId="219" fontId="39" fillId="0" borderId="20" xfId="0" applyNumberFormat="1" applyFont="1" applyBorder="1" applyAlignment="1">
      <alignment/>
    </xf>
    <xf numFmtId="0" fontId="37" fillId="0" borderId="20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10" xfId="0" applyFont="1" applyBorder="1" applyAlignment="1">
      <alignment/>
    </xf>
    <xf numFmtId="44" fontId="17" fillId="34" borderId="20" xfId="51" applyFont="1" applyFill="1" applyBorder="1" applyAlignment="1">
      <alignment vertical="center"/>
    </xf>
    <xf numFmtId="0" fontId="17" fillId="34" borderId="20" xfId="0" applyFont="1" applyFill="1" applyBorder="1" applyAlignment="1">
      <alignment vertical="center"/>
    </xf>
    <xf numFmtId="44" fontId="15" fillId="35" borderId="20" xfId="0" applyNumberFormat="1" applyFont="1" applyFill="1" applyBorder="1" applyAlignment="1">
      <alignment vertical="center"/>
    </xf>
    <xf numFmtId="10" fontId="15" fillId="35" borderId="20" xfId="0" applyNumberFormat="1" applyFont="1" applyFill="1" applyBorder="1" applyAlignment="1">
      <alignment vertical="center"/>
    </xf>
    <xf numFmtId="44" fontId="17" fillId="35" borderId="20" xfId="51" applyFont="1" applyFill="1" applyBorder="1" applyAlignment="1">
      <alignment vertical="center"/>
    </xf>
    <xf numFmtId="0" fontId="17" fillId="35" borderId="2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8" fillId="0" borderId="31" xfId="0" applyFont="1" applyBorder="1" applyAlignment="1">
      <alignment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37" fillId="0" borderId="20" xfId="0" applyFont="1" applyBorder="1" applyAlignment="1">
      <alignment vertical="center"/>
    </xf>
    <xf numFmtId="0" fontId="36" fillId="34" borderId="20" xfId="0" applyFont="1" applyFill="1" applyBorder="1" applyAlignment="1">
      <alignment/>
    </xf>
    <xf numFmtId="0" fontId="38" fillId="34" borderId="20" xfId="0" applyFont="1" applyFill="1" applyBorder="1" applyAlignment="1">
      <alignment/>
    </xf>
    <xf numFmtId="0" fontId="39" fillId="0" borderId="20" xfId="0" applyFont="1" applyBorder="1" applyAlignment="1">
      <alignment/>
    </xf>
    <xf numFmtId="0" fontId="17" fillId="35" borderId="20" xfId="0" applyFont="1" applyFill="1" applyBorder="1" applyAlignment="1">
      <alignment horizontal="left" vertical="center"/>
    </xf>
    <xf numFmtId="219" fontId="17" fillId="35" borderId="20" xfId="0" applyNumberFormat="1" applyFont="1" applyFill="1" applyBorder="1" applyAlignment="1">
      <alignment wrapText="1"/>
    </xf>
    <xf numFmtId="218" fontId="17" fillId="35" borderId="20" xfId="0" applyNumberFormat="1" applyFont="1" applyFill="1" applyBorder="1" applyAlignment="1">
      <alignment/>
    </xf>
    <xf numFmtId="219" fontId="17" fillId="35" borderId="20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2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6" fillId="34" borderId="20" xfId="0" applyFont="1" applyFill="1" applyBorder="1" applyAlignment="1">
      <alignment wrapText="1"/>
    </xf>
    <xf numFmtId="0" fontId="39" fillId="34" borderId="2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18" fontId="36" fillId="0" borderId="20" xfId="0" applyNumberFormat="1" applyFont="1" applyFill="1" applyBorder="1" applyAlignment="1">
      <alignment/>
    </xf>
    <xf numFmtId="219" fontId="37" fillId="0" borderId="20" xfId="0" applyNumberFormat="1" applyFont="1" applyFill="1" applyBorder="1" applyAlignment="1">
      <alignment/>
    </xf>
    <xf numFmtId="219" fontId="17" fillId="34" borderId="20" xfId="0" applyNumberFormat="1" applyFont="1" applyFill="1" applyBorder="1" applyAlignment="1">
      <alignment/>
    </xf>
    <xf numFmtId="219" fontId="37" fillId="34" borderId="20" xfId="0" applyNumberFormat="1" applyFont="1" applyFill="1" applyBorder="1" applyAlignment="1">
      <alignment/>
    </xf>
    <xf numFmtId="10" fontId="39" fillId="34" borderId="20" xfId="56" applyNumberFormat="1" applyFont="1" applyFill="1" applyBorder="1" applyAlignment="1">
      <alignment/>
    </xf>
    <xf numFmtId="219" fontId="39" fillId="34" borderId="20" xfId="56" applyNumberFormat="1" applyFont="1" applyFill="1" applyBorder="1" applyAlignment="1">
      <alignment/>
    </xf>
    <xf numFmtId="9" fontId="37" fillId="0" borderId="20" xfId="56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left" vertical="center"/>
    </xf>
    <xf numFmtId="0" fontId="15" fillId="34" borderId="20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right" vertical="center"/>
    </xf>
    <xf numFmtId="0" fontId="17" fillId="34" borderId="20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15" fillId="34" borderId="20" xfId="0" applyFont="1" applyFill="1" applyBorder="1" applyAlignment="1">
      <alignment horizontal="right" vertical="center"/>
    </xf>
    <xf numFmtId="10" fontId="13" fillId="0" borderId="20" xfId="56" applyNumberFormat="1" applyFont="1" applyBorder="1" applyAlignment="1">
      <alignment vertical="center"/>
    </xf>
    <xf numFmtId="10" fontId="17" fillId="34" borderId="20" xfId="56" applyNumberFormat="1" applyFont="1" applyFill="1" applyBorder="1" applyAlignment="1">
      <alignment vertical="center"/>
    </xf>
    <xf numFmtId="10" fontId="17" fillId="35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219" fontId="6" fillId="35" borderId="20" xfId="0" applyNumberFormat="1" applyFont="1" applyFill="1" applyBorder="1" applyAlignment="1">
      <alignment horizontal="left" wrapText="1"/>
    </xf>
    <xf numFmtId="219" fontId="6" fillId="35" borderId="31" xfId="0" applyNumberFormat="1" applyFont="1" applyFill="1" applyBorder="1" applyAlignment="1">
      <alignment horizontal="left" wrapText="1"/>
    </xf>
    <xf numFmtId="0" fontId="15" fillId="34" borderId="20" xfId="0" applyFont="1" applyFill="1" applyBorder="1" applyAlignment="1">
      <alignment horizontal="left" vertical="center"/>
    </xf>
    <xf numFmtId="0" fontId="15" fillId="34" borderId="3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textRotation="255" wrapText="1"/>
    </xf>
    <xf numFmtId="0" fontId="17" fillId="0" borderId="41" xfId="0" applyFont="1" applyBorder="1" applyAlignment="1">
      <alignment horizontal="center" vertical="center" textRotation="255" wrapText="1"/>
    </xf>
    <xf numFmtId="0" fontId="17" fillId="0" borderId="42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255" wrapText="1"/>
    </xf>
    <xf numFmtId="0" fontId="9" fillId="0" borderId="50" xfId="0" applyFont="1" applyBorder="1" applyAlignment="1">
      <alignment horizontal="center" vertical="center" textRotation="255" wrapText="1"/>
    </xf>
    <xf numFmtId="0" fontId="9" fillId="0" borderId="51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Libro1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</xdr:row>
      <xdr:rowOff>19050</xdr:rowOff>
    </xdr:to>
    <xdr:pic>
      <xdr:nvPicPr>
        <xdr:cNvPr id="1" name="Picture 2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981075</xdr:colOff>
      <xdr:row>2</xdr:row>
      <xdr:rowOff>342900</xdr:rowOff>
    </xdr:to>
    <xdr:pic>
      <xdr:nvPicPr>
        <xdr:cNvPr id="1" name="Picture 2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981075</xdr:colOff>
      <xdr:row>2</xdr:row>
      <xdr:rowOff>342900</xdr:rowOff>
    </xdr:to>
    <xdr:pic>
      <xdr:nvPicPr>
        <xdr:cNvPr id="1" name="Picture 1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</xdr:row>
      <xdr:rowOff>228600</xdr:rowOff>
    </xdr:to>
    <xdr:pic>
      <xdr:nvPicPr>
        <xdr:cNvPr id="1" name="Picture 1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</xdr:row>
      <xdr:rowOff>228600</xdr:rowOff>
    </xdr:to>
    <xdr:pic>
      <xdr:nvPicPr>
        <xdr:cNvPr id="1" name="Picture 2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</xdr:row>
      <xdr:rowOff>228600</xdr:rowOff>
    </xdr:to>
    <xdr:pic>
      <xdr:nvPicPr>
        <xdr:cNvPr id="1" name="Picture 2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</xdr:row>
      <xdr:rowOff>228600</xdr:rowOff>
    </xdr:to>
    <xdr:pic>
      <xdr:nvPicPr>
        <xdr:cNvPr id="1" name="Picture 2" descr="2008%20Logo%20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em\Mis%20documentos\PAVIMENTO\III-Plan%20de%20acceso%20a%20barrios\analisis%20de%20precios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curva de inversiones"/>
      <sheetName val="presupuesto"/>
      <sheetName val="COMPUTO"/>
      <sheetName val="mamp.30-48B.2.80"/>
      <sheetName val="POZOS"/>
      <sheetName val="rejas verticales"/>
      <sheetName val="boca torm-34.1.20"/>
      <sheetName val="caño 120"/>
      <sheetName val="caño 100"/>
      <sheetName val="caño 80"/>
      <sheetName val="caño 60"/>
      <sheetName val="caño40-34.1.21"/>
      <sheetName val="equipos"/>
      <sheetName val="mater.e insumos"/>
      <sheetName val="revoque exterior-16A.6.10"/>
      <sheetName val="camara sep"/>
      <sheetName val="excav."/>
      <sheetName val="piedra-4.2.40"/>
      <sheetName val="prep.terr.-4.1.10"/>
      <sheetName val="baden-3.1.20 y 27.1.20"/>
      <sheetName val="CºCº-3.1.10 y 27.1.10"/>
      <sheetName val="elevadora.-47.1.10"/>
      <sheetName val="Conex dom corta-2.4.20 "/>
      <sheetName val="Conex dom larga-2.4.10"/>
      <sheetName val="boca reg.-2.2.30"/>
      <sheetName val="caño 110 clase 4-2.1.70"/>
      <sheetName val="caño 160 clase 4-2.1.60"/>
      <sheetName val="medidor-1.4.20"/>
      <sheetName val="agua larga-1.4.11"/>
      <sheetName val="agua corta-1.4.10"/>
      <sheetName val="camara valvula"/>
      <sheetName val="hidrante 75-1.3.20"/>
      <sheetName val="valvula 110-25.2.20 "/>
      <sheetName val="valvula 75-1.2.40"/>
      <sheetName val="caño 110 clase 6-25.1.60 "/>
      <sheetName val="caño 75 clase 6-1.1.60"/>
      <sheetName val="tapada-1.1.20"/>
      <sheetName val="exc.zanja-1.1.10"/>
      <sheetName val="obra"/>
      <sheetName val="CR1"/>
      <sheetName val="mano de obra"/>
    </sheetNames>
    <sheetDataSet>
      <sheetData sheetId="13">
        <row r="9">
          <cell r="D9">
            <v>0.12</v>
          </cell>
        </row>
        <row r="11">
          <cell r="D11">
            <v>0.8</v>
          </cell>
        </row>
        <row r="13">
          <cell r="D13">
            <v>0.7</v>
          </cell>
        </row>
        <row r="15">
          <cell r="D15">
            <v>0.13</v>
          </cell>
        </row>
        <row r="17">
          <cell r="D17">
            <v>0.3</v>
          </cell>
        </row>
        <row r="66">
          <cell r="E66">
            <v>87603.30578512397</v>
          </cell>
        </row>
        <row r="110">
          <cell r="E110">
            <v>8745</v>
          </cell>
        </row>
        <row r="120">
          <cell r="E120">
            <v>336600</v>
          </cell>
        </row>
      </sheetData>
      <sheetData sheetId="40">
        <row r="30">
          <cell r="I30">
            <v>1.2710000000000001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4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4.8515625" style="178" customWidth="1"/>
    <col min="2" max="2" width="25.7109375" style="129" customWidth="1"/>
    <col min="3" max="3" width="11.8515625" style="129" customWidth="1"/>
    <col min="4" max="4" width="10.00390625" style="131" customWidth="1"/>
    <col min="5" max="5" width="10.140625" style="131" bestFit="1" customWidth="1"/>
    <col min="6" max="6" width="9.7109375" style="131" customWidth="1"/>
    <col min="7" max="7" width="10.28125" style="131" customWidth="1"/>
    <col min="8" max="8" width="10.421875" style="131" customWidth="1"/>
    <col min="9" max="12" width="10.00390625" style="131" customWidth="1"/>
    <col min="13" max="13" width="9.8515625" style="131" customWidth="1"/>
    <col min="14" max="14" width="0" style="129" hidden="1" customWidth="1"/>
    <col min="15" max="16384" width="11.421875" style="149" customWidth="1"/>
  </cols>
  <sheetData>
    <row r="1" ht="49.5" customHeight="1">
      <c r="G1" s="209"/>
    </row>
    <row r="2" ht="18">
      <c r="G2" s="45"/>
    </row>
    <row r="3" spans="1:9" s="8" customFormat="1" ht="29.25" customHeight="1">
      <c r="A3" s="7" t="s">
        <v>195</v>
      </c>
      <c r="E3" s="9" t="s">
        <v>153</v>
      </c>
      <c r="F3" s="240" t="s">
        <v>196</v>
      </c>
      <c r="G3" s="240"/>
      <c r="H3" s="240"/>
      <c r="I3" s="240"/>
    </row>
    <row r="4" spans="1:14" ht="23.25">
      <c r="A4" s="179" t="s">
        <v>152</v>
      </c>
      <c r="B4" s="156"/>
      <c r="C4" s="157"/>
      <c r="D4" s="156"/>
      <c r="E4" s="159"/>
      <c r="F4" s="159"/>
      <c r="G4" s="159"/>
      <c r="H4" s="159"/>
      <c r="I4" s="156"/>
      <c r="J4" s="156"/>
      <c r="K4" s="156"/>
      <c r="L4" s="156"/>
      <c r="M4" s="158"/>
      <c r="N4" s="128"/>
    </row>
    <row r="5" spans="1:3" ht="12.75">
      <c r="A5" s="180"/>
      <c r="C5" s="130"/>
    </row>
    <row r="6" spans="1:14" s="150" customFormat="1" ht="15">
      <c r="A6" s="181" t="s">
        <v>12</v>
      </c>
      <c r="B6" s="132" t="s">
        <v>136</v>
      </c>
      <c r="C6" s="133" t="s">
        <v>121</v>
      </c>
      <c r="D6" s="134" t="s">
        <v>137</v>
      </c>
      <c r="E6" s="134" t="s">
        <v>138</v>
      </c>
      <c r="F6" s="134" t="s">
        <v>139</v>
      </c>
      <c r="G6" s="134" t="s">
        <v>140</v>
      </c>
      <c r="H6" s="134" t="s">
        <v>141</v>
      </c>
      <c r="I6" s="134" t="s">
        <v>142</v>
      </c>
      <c r="J6" s="134" t="s">
        <v>143</v>
      </c>
      <c r="K6" s="134" t="s">
        <v>144</v>
      </c>
      <c r="L6" s="134" t="s">
        <v>145</v>
      </c>
      <c r="M6" s="134" t="s">
        <v>165</v>
      </c>
      <c r="N6" s="135" t="s">
        <v>121</v>
      </c>
    </row>
    <row r="7" spans="1:14" s="151" customFormat="1" ht="22.5">
      <c r="A7" s="186">
        <v>1</v>
      </c>
      <c r="B7" s="187" t="s">
        <v>179</v>
      </c>
      <c r="C7" s="188">
        <f>C8+C11+C14</f>
        <v>0</v>
      </c>
      <c r="D7" s="189"/>
      <c r="E7" s="189"/>
      <c r="F7" s="189"/>
      <c r="G7" s="189"/>
      <c r="H7" s="189"/>
      <c r="I7" s="212"/>
      <c r="J7" s="212"/>
      <c r="K7" s="212"/>
      <c r="L7" s="212"/>
      <c r="M7" s="212"/>
      <c r="N7" s="136"/>
    </row>
    <row r="8" spans="1:14" s="152" customFormat="1" ht="9.75">
      <c r="A8" s="183" t="s">
        <v>146</v>
      </c>
      <c r="B8" s="139" t="s">
        <v>156</v>
      </c>
      <c r="C8" s="140">
        <f aca="true" t="shared" si="0" ref="C8:H8">C9+C10</f>
        <v>0</v>
      </c>
      <c r="D8" s="140">
        <f t="shared" si="0"/>
        <v>0</v>
      </c>
      <c r="E8" s="140">
        <f t="shared" si="0"/>
        <v>0</v>
      </c>
      <c r="F8" s="140">
        <f t="shared" si="0"/>
        <v>0</v>
      </c>
      <c r="G8" s="140">
        <f t="shared" si="0"/>
        <v>0</v>
      </c>
      <c r="H8" s="140">
        <f t="shared" si="0"/>
        <v>0</v>
      </c>
      <c r="I8" s="141"/>
      <c r="J8" s="141"/>
      <c r="K8" s="141"/>
      <c r="L8" s="141"/>
      <c r="M8" s="141"/>
      <c r="N8" s="137">
        <f>SUM(D8:M8)</f>
        <v>0</v>
      </c>
    </row>
    <row r="9" spans="1:14" s="153" customFormat="1" ht="19.5">
      <c r="A9" s="182" t="s">
        <v>147</v>
      </c>
      <c r="B9" s="148" t="s">
        <v>170</v>
      </c>
      <c r="C9" s="138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213"/>
      <c r="J9" s="213"/>
      <c r="K9" s="213"/>
      <c r="L9" s="213"/>
      <c r="M9" s="137"/>
      <c r="N9" s="137">
        <f>SUM(D9:M9)</f>
        <v>0</v>
      </c>
    </row>
    <row r="10" spans="1:14" s="153" customFormat="1" ht="9.75">
      <c r="A10" s="182" t="s">
        <v>159</v>
      </c>
      <c r="B10" s="148" t="s">
        <v>171</v>
      </c>
      <c r="C10" s="138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213"/>
      <c r="J10" s="213"/>
      <c r="K10" s="213"/>
      <c r="L10" s="213"/>
      <c r="M10" s="137"/>
      <c r="N10" s="137"/>
    </row>
    <row r="11" spans="1:14" s="152" customFormat="1" ht="9.75">
      <c r="A11" s="183" t="s">
        <v>148</v>
      </c>
      <c r="B11" s="206" t="s">
        <v>157</v>
      </c>
      <c r="C11" s="140">
        <f aca="true" t="shared" si="1" ref="C11:H11">+C12+C13</f>
        <v>0</v>
      </c>
      <c r="D11" s="140">
        <f t="shared" si="1"/>
        <v>0</v>
      </c>
      <c r="E11" s="140">
        <f t="shared" si="1"/>
        <v>0</v>
      </c>
      <c r="F11" s="140">
        <f t="shared" si="1"/>
        <v>0</v>
      </c>
      <c r="G11" s="140">
        <f t="shared" si="1"/>
        <v>0</v>
      </c>
      <c r="H11" s="140">
        <f t="shared" si="1"/>
        <v>0</v>
      </c>
      <c r="I11" s="141"/>
      <c r="J11" s="141"/>
      <c r="K11" s="141"/>
      <c r="L11" s="141"/>
      <c r="M11" s="141"/>
      <c r="N11" s="137">
        <f>SUM(D11:M11)</f>
        <v>0</v>
      </c>
    </row>
    <row r="12" spans="1:14" s="152" customFormat="1" ht="9" customHeight="1">
      <c r="A12" s="182" t="s">
        <v>149</v>
      </c>
      <c r="B12" s="148" t="s">
        <v>174</v>
      </c>
      <c r="C12" s="138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41"/>
      <c r="J12" s="141"/>
      <c r="K12" s="141"/>
      <c r="L12" s="141"/>
      <c r="M12" s="137"/>
      <c r="N12" s="137"/>
    </row>
    <row r="13" spans="1:14" s="152" customFormat="1" ht="9.75">
      <c r="A13" s="182" t="s">
        <v>160</v>
      </c>
      <c r="B13" s="148" t="s">
        <v>173</v>
      </c>
      <c r="C13" s="138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41"/>
      <c r="J13" s="141"/>
      <c r="K13" s="141"/>
      <c r="L13" s="141"/>
      <c r="M13" s="137"/>
      <c r="N13" s="137"/>
    </row>
    <row r="14" spans="1:14" s="152" customFormat="1" ht="19.5">
      <c r="A14" s="183" t="s">
        <v>155</v>
      </c>
      <c r="B14" s="206" t="s">
        <v>158</v>
      </c>
      <c r="C14" s="140">
        <f>SUM(C15:C18)</f>
        <v>0</v>
      </c>
      <c r="D14" s="140">
        <f>SUM(D15:D23)</f>
        <v>0</v>
      </c>
      <c r="E14" s="140">
        <f>SUM(E15:E23)</f>
        <v>0</v>
      </c>
      <c r="F14" s="140">
        <f>SUM(F15:F23)</f>
        <v>0</v>
      </c>
      <c r="G14" s="140">
        <f>SUM(G15:G23)</f>
        <v>0</v>
      </c>
      <c r="H14" s="140">
        <f>SUM(H15:H23)</f>
        <v>0</v>
      </c>
      <c r="I14" s="141"/>
      <c r="J14" s="141"/>
      <c r="K14" s="141"/>
      <c r="L14" s="141"/>
      <c r="M14" s="141"/>
      <c r="N14" s="137">
        <f>SUM(D14:M14)</f>
        <v>0</v>
      </c>
    </row>
    <row r="15" spans="1:14" s="152" customFormat="1" ht="19.5">
      <c r="A15" s="182" t="s">
        <v>161</v>
      </c>
      <c r="B15" s="148" t="s">
        <v>182</v>
      </c>
      <c r="C15" s="210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41"/>
      <c r="J15" s="141"/>
      <c r="K15" s="141"/>
      <c r="L15" s="141"/>
      <c r="M15" s="137"/>
      <c r="N15" s="211"/>
    </row>
    <row r="16" spans="1:14" s="152" customFormat="1" ht="19.5">
      <c r="A16" s="182" t="s">
        <v>189</v>
      </c>
      <c r="B16" s="148" t="s">
        <v>183</v>
      </c>
      <c r="C16" s="210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41"/>
      <c r="J16" s="141"/>
      <c r="K16" s="141"/>
      <c r="L16" s="141"/>
      <c r="M16" s="137"/>
      <c r="N16" s="211"/>
    </row>
    <row r="17" spans="1:14" s="152" customFormat="1" ht="19.5">
      <c r="A17" s="182" t="s">
        <v>190</v>
      </c>
      <c r="B17" s="148" t="s">
        <v>184</v>
      </c>
      <c r="C17" s="210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41"/>
      <c r="J17" s="141"/>
      <c r="K17" s="141"/>
      <c r="L17" s="141"/>
      <c r="M17" s="137"/>
      <c r="N17" s="211"/>
    </row>
    <row r="18" spans="1:14" s="152" customFormat="1" ht="19.5">
      <c r="A18" s="182" t="s">
        <v>191</v>
      </c>
      <c r="B18" s="148" t="s">
        <v>185</v>
      </c>
      <c r="C18" s="210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41"/>
      <c r="J18" s="141"/>
      <c r="K18" s="141"/>
      <c r="L18" s="141"/>
      <c r="M18" s="137"/>
      <c r="N18" s="211"/>
    </row>
    <row r="19" spans="1:14" s="152" customFormat="1" ht="19.5">
      <c r="A19" s="182" t="s">
        <v>192</v>
      </c>
      <c r="B19" s="148" t="s">
        <v>186</v>
      </c>
      <c r="C19" s="210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41"/>
      <c r="J19" s="141"/>
      <c r="K19" s="141"/>
      <c r="L19" s="141"/>
      <c r="M19" s="137"/>
      <c r="N19" s="211"/>
    </row>
    <row r="20" spans="1:14" s="152" customFormat="1" ht="19.5">
      <c r="A20" s="182" t="s">
        <v>162</v>
      </c>
      <c r="B20" s="148" t="s">
        <v>176</v>
      </c>
      <c r="C20" s="210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41"/>
      <c r="J20" s="141"/>
      <c r="K20" s="141"/>
      <c r="L20" s="141"/>
      <c r="M20" s="137"/>
      <c r="N20" s="211"/>
    </row>
    <row r="21" spans="1:14" s="152" customFormat="1" ht="19.5">
      <c r="A21" s="182" t="s">
        <v>193</v>
      </c>
      <c r="B21" s="148" t="s">
        <v>177</v>
      </c>
      <c r="C21" s="210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41"/>
      <c r="J21" s="141"/>
      <c r="K21" s="141"/>
      <c r="L21" s="141"/>
      <c r="M21" s="137"/>
      <c r="N21" s="211"/>
    </row>
    <row r="22" spans="1:14" s="152" customFormat="1" ht="19.5">
      <c r="A22" s="182" t="s">
        <v>180</v>
      </c>
      <c r="B22" s="148" t="s">
        <v>187</v>
      </c>
      <c r="C22" s="210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41"/>
      <c r="J22" s="141"/>
      <c r="K22" s="141"/>
      <c r="L22" s="141"/>
      <c r="M22" s="137"/>
      <c r="N22" s="211"/>
    </row>
    <row r="23" spans="1:14" s="152" customFormat="1" ht="19.5">
      <c r="A23" s="182" t="s">
        <v>194</v>
      </c>
      <c r="B23" s="148" t="s">
        <v>188</v>
      </c>
      <c r="C23" s="210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41"/>
      <c r="J23" s="141"/>
      <c r="K23" s="141"/>
      <c r="L23" s="141"/>
      <c r="M23" s="137"/>
      <c r="N23" s="211"/>
    </row>
    <row r="24" spans="1:14" s="154" customFormat="1" ht="8.25">
      <c r="A24" s="184"/>
      <c r="B24" s="142" t="s">
        <v>163</v>
      </c>
      <c r="C24" s="143">
        <f aca="true" t="shared" si="2" ref="C24:H24">C14+C11+C8</f>
        <v>0</v>
      </c>
      <c r="D24" s="143">
        <f t="shared" si="2"/>
        <v>0</v>
      </c>
      <c r="E24" s="143">
        <f t="shared" si="2"/>
        <v>0</v>
      </c>
      <c r="F24" s="143">
        <f t="shared" si="2"/>
        <v>0</v>
      </c>
      <c r="G24" s="143">
        <f t="shared" si="2"/>
        <v>0</v>
      </c>
      <c r="H24" s="143">
        <f t="shared" si="2"/>
        <v>0</v>
      </c>
      <c r="I24" s="144"/>
      <c r="J24" s="144"/>
      <c r="K24" s="144"/>
      <c r="L24" s="144"/>
      <c r="M24" s="144"/>
      <c r="N24" s="144">
        <f>SUM(N8:N18)</f>
        <v>0</v>
      </c>
    </row>
    <row r="25" spans="1:14" s="155" customFormat="1" ht="9.75">
      <c r="A25" s="185"/>
      <c r="B25" s="145" t="s">
        <v>150</v>
      </c>
      <c r="C25" s="145"/>
      <c r="D25" s="146" t="e">
        <f>D24/$C$24</f>
        <v>#DIV/0!</v>
      </c>
      <c r="E25" s="146" t="e">
        <f>E24/$C$24</f>
        <v>#DIV/0!</v>
      </c>
      <c r="F25" s="146" t="e">
        <f>F24/$C$24</f>
        <v>#DIV/0!</v>
      </c>
      <c r="G25" s="146" t="e">
        <f>G24/$C$24</f>
        <v>#DIV/0!</v>
      </c>
      <c r="H25" s="146" t="e">
        <f>H24/$C$24</f>
        <v>#DIV/0!</v>
      </c>
      <c r="I25" s="214"/>
      <c r="J25" s="214"/>
      <c r="K25" s="214"/>
      <c r="L25" s="214"/>
      <c r="M25" s="216" t="e">
        <f>D25+E25+F25</f>
        <v>#DIV/0!</v>
      </c>
      <c r="N25" s="147"/>
    </row>
    <row r="26" spans="1:14" s="155" customFormat="1" ht="9.75">
      <c r="A26" s="185"/>
      <c r="B26" s="142" t="s">
        <v>164</v>
      </c>
      <c r="C26" s="207"/>
      <c r="D26" s="215">
        <f>+D24</f>
        <v>0</v>
      </c>
      <c r="E26" s="215">
        <f aca="true" t="shared" si="3" ref="E26:H27">+D26+E24</f>
        <v>0</v>
      </c>
      <c r="F26" s="215">
        <f t="shared" si="3"/>
        <v>0</v>
      </c>
      <c r="G26" s="215">
        <f t="shared" si="3"/>
        <v>0</v>
      </c>
      <c r="H26" s="215">
        <f t="shared" si="3"/>
        <v>0</v>
      </c>
      <c r="I26" s="215"/>
      <c r="J26" s="215"/>
      <c r="K26" s="215"/>
      <c r="L26" s="215"/>
      <c r="M26" s="137">
        <f>F26</f>
        <v>0</v>
      </c>
      <c r="N26" s="147"/>
    </row>
    <row r="27" spans="1:14" s="155" customFormat="1" ht="9.75">
      <c r="A27" s="185"/>
      <c r="B27" s="145" t="s">
        <v>151</v>
      </c>
      <c r="C27" s="145"/>
      <c r="D27" s="146" t="e">
        <f>+D25</f>
        <v>#DIV/0!</v>
      </c>
      <c r="E27" s="146" t="e">
        <f t="shared" si="3"/>
        <v>#DIV/0!</v>
      </c>
      <c r="F27" s="146" t="e">
        <f t="shared" si="3"/>
        <v>#DIV/0!</v>
      </c>
      <c r="G27" s="146" t="e">
        <f t="shared" si="3"/>
        <v>#DIV/0!</v>
      </c>
      <c r="H27" s="146" t="e">
        <f t="shared" si="3"/>
        <v>#DIV/0!</v>
      </c>
      <c r="I27" s="214"/>
      <c r="J27" s="214"/>
      <c r="K27" s="214"/>
      <c r="L27" s="214"/>
      <c r="M27" s="216" t="e">
        <f>F27</f>
        <v>#DIV/0!</v>
      </c>
      <c r="N27" s="147"/>
    </row>
    <row r="28" ht="12.75">
      <c r="N28" s="131"/>
    </row>
    <row r="29" ht="12.75">
      <c r="N29" s="131"/>
    </row>
    <row r="30" ht="12.75">
      <c r="N30" s="131"/>
    </row>
    <row r="31" spans="11:14" ht="12.75">
      <c r="K31" s="63" t="s">
        <v>21</v>
      </c>
      <c r="N31" s="131"/>
    </row>
    <row r="32" ht="12.75">
      <c r="N32" s="131"/>
    </row>
    <row r="33" ht="12.75">
      <c r="N33" s="131"/>
    </row>
    <row r="34" ht="12.75">
      <c r="N34" s="131"/>
    </row>
    <row r="35" ht="12.75">
      <c r="N35" s="131"/>
    </row>
    <row r="36" ht="12.75">
      <c r="N36" s="131"/>
    </row>
    <row r="37" ht="12.75">
      <c r="N37" s="131"/>
    </row>
    <row r="38" ht="12.75">
      <c r="N38" s="131"/>
    </row>
    <row r="39" ht="12.75">
      <c r="N39" s="131"/>
    </row>
    <row r="40" ht="12.75">
      <c r="N40" s="131"/>
    </row>
    <row r="41" ht="12.75">
      <c r="N41" s="131"/>
    </row>
  </sheetData>
  <sheetProtection/>
  <mergeCells count="1">
    <mergeCell ref="F3:I3"/>
  </mergeCells>
  <printOptions verticalCentered="1"/>
  <pageMargins left="0.27" right="0" top="0.5511811023622047" bottom="0.3149606299212598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5"/>
  <sheetViews>
    <sheetView zoomScalePageLayoutView="0" workbookViewId="0" topLeftCell="A4">
      <selection activeCell="D31" sqref="D31"/>
    </sheetView>
  </sheetViews>
  <sheetFormatPr defaultColWidth="11.421875" defaultRowHeight="12.75"/>
  <cols>
    <col min="1" max="1" width="2.8515625" style="2" bestFit="1" customWidth="1"/>
    <col min="2" max="2" width="4.421875" style="2" customWidth="1"/>
    <col min="3" max="3" width="4.57421875" style="2" bestFit="1" customWidth="1"/>
    <col min="4" max="4" width="54.00390625" style="3" customWidth="1"/>
    <col min="5" max="5" width="7.57421875" style="201" customWidth="1"/>
    <col min="6" max="6" width="13.421875" style="3" customWidth="1"/>
    <col min="7" max="9" width="15.00390625" style="3" customWidth="1"/>
    <col min="10" max="10" width="1.1484375" style="171" customWidth="1"/>
    <col min="11" max="27" width="5.28125" style="171" customWidth="1"/>
    <col min="28" max="16384" width="11.421875" style="171" customWidth="1"/>
  </cols>
  <sheetData>
    <row r="1" spans="1:9" s="170" customFormat="1" ht="41.25" customHeight="1">
      <c r="A1" s="1"/>
      <c r="B1" s="1"/>
      <c r="C1" s="1"/>
      <c r="D1" s="1"/>
      <c r="E1" s="1"/>
      <c r="F1" s="1"/>
      <c r="G1" s="1"/>
      <c r="H1" s="1"/>
      <c r="I1" s="1"/>
    </row>
    <row r="2" spans="2:5" ht="41.25" customHeight="1">
      <c r="B2" s="3"/>
      <c r="C2" s="3"/>
      <c r="E2" s="3"/>
    </row>
    <row r="3" spans="2:5" ht="41.25" customHeight="1">
      <c r="B3" s="3"/>
      <c r="C3" s="3"/>
      <c r="E3" s="3"/>
    </row>
    <row r="4" spans="2:6" ht="12.75" customHeight="1">
      <c r="B4" s="4"/>
      <c r="C4" s="3"/>
      <c r="E4" s="3"/>
      <c r="F4" s="5"/>
    </row>
    <row r="5" spans="1:8" ht="28.5" customHeight="1">
      <c r="A5" s="245" t="s">
        <v>0</v>
      </c>
      <c r="B5" s="245"/>
      <c r="C5" s="245"/>
      <c r="D5" s="245"/>
      <c r="E5" s="245"/>
      <c r="F5" s="245"/>
      <c r="G5" s="245"/>
      <c r="H5" s="245"/>
    </row>
    <row r="6" spans="2:5" ht="7.5" customHeight="1">
      <c r="B6" s="3"/>
      <c r="C6" s="3"/>
      <c r="E6" s="3"/>
    </row>
    <row r="7" spans="1:9" s="8" customFormat="1" ht="23.25" customHeight="1">
      <c r="A7" s="7" t="s">
        <v>195</v>
      </c>
      <c r="E7" s="9" t="s">
        <v>153</v>
      </c>
      <c r="F7" s="240" t="s">
        <v>196</v>
      </c>
      <c r="G7" s="240"/>
      <c r="H7" s="240"/>
      <c r="I7" s="240"/>
    </row>
    <row r="8" spans="1:9" s="38" customFormat="1" ht="18">
      <c r="A8" s="6"/>
      <c r="B8" s="6"/>
      <c r="C8" s="6"/>
      <c r="D8" s="44"/>
      <c r="E8" s="170"/>
      <c r="I8" s="45"/>
    </row>
    <row r="9" spans="1:10" s="173" customFormat="1" ht="35.25">
      <c r="A9" s="47" t="s">
        <v>154</v>
      </c>
      <c r="B9" s="12"/>
      <c r="C9" s="12"/>
      <c r="D9" s="12"/>
      <c r="E9" s="191"/>
      <c r="F9" s="13"/>
      <c r="G9" s="12"/>
      <c r="H9" s="12"/>
      <c r="I9" s="14" t="s">
        <v>197</v>
      </c>
      <c r="J9" s="172"/>
    </row>
    <row r="10" spans="1:9" s="173" customFormat="1" ht="21.75" customHeight="1">
      <c r="A10" s="11"/>
      <c r="B10" s="46"/>
      <c r="C10" s="46"/>
      <c r="D10" s="12"/>
      <c r="E10" s="192"/>
      <c r="F10" s="13"/>
      <c r="G10" s="14"/>
      <c r="H10" s="14" t="s">
        <v>16</v>
      </c>
      <c r="I10" s="41" t="s">
        <v>17</v>
      </c>
    </row>
    <row r="11" spans="5:6" ht="13.5" thickBot="1">
      <c r="E11" s="193"/>
      <c r="F11" s="17"/>
    </row>
    <row r="12" spans="1:10" s="170" customFormat="1" ht="13.5" thickBot="1">
      <c r="A12" s="252" t="s">
        <v>12</v>
      </c>
      <c r="B12" s="249" t="s">
        <v>11</v>
      </c>
      <c r="C12" s="249" t="s">
        <v>13</v>
      </c>
      <c r="D12" s="18"/>
      <c r="E12" s="194"/>
      <c r="F12" s="18"/>
      <c r="G12" s="246" t="s">
        <v>15</v>
      </c>
      <c r="H12" s="247"/>
      <c r="I12" s="248"/>
      <c r="J12" s="174"/>
    </row>
    <row r="13" spans="1:10" s="170" customFormat="1" ht="12.75">
      <c r="A13" s="253"/>
      <c r="B13" s="250"/>
      <c r="C13" s="250"/>
      <c r="D13" s="20" t="s">
        <v>14</v>
      </c>
      <c r="E13" s="195" t="s">
        <v>1</v>
      </c>
      <c r="F13" s="20" t="s">
        <v>2</v>
      </c>
      <c r="G13" s="22" t="s">
        <v>4</v>
      </c>
      <c r="H13" s="23" t="s">
        <v>5</v>
      </c>
      <c r="I13" s="167" t="s">
        <v>4</v>
      </c>
      <c r="J13" s="174"/>
    </row>
    <row r="14" spans="1:10" s="170" customFormat="1" ht="12.75">
      <c r="A14" s="253"/>
      <c r="B14" s="250"/>
      <c r="C14" s="250"/>
      <c r="D14" s="20"/>
      <c r="E14" s="195" t="s">
        <v>3</v>
      </c>
      <c r="F14" s="20" t="s">
        <v>19</v>
      </c>
      <c r="G14" s="24" t="s">
        <v>7</v>
      </c>
      <c r="H14" s="25" t="s">
        <v>18</v>
      </c>
      <c r="I14" s="28" t="s">
        <v>8</v>
      </c>
      <c r="J14" s="174"/>
    </row>
    <row r="15" spans="1:10" s="170" customFormat="1" ht="12.75">
      <c r="A15" s="253"/>
      <c r="B15" s="250"/>
      <c r="C15" s="250"/>
      <c r="D15" s="27"/>
      <c r="E15" s="195" t="s">
        <v>6</v>
      </c>
      <c r="F15" s="26"/>
      <c r="G15" s="24" t="s">
        <v>18</v>
      </c>
      <c r="H15" s="25"/>
      <c r="I15" s="28" t="s">
        <v>5</v>
      </c>
      <c r="J15" s="174"/>
    </row>
    <row r="16" spans="1:10" s="170" customFormat="1" ht="13.5" thickBot="1">
      <c r="A16" s="254"/>
      <c r="B16" s="251"/>
      <c r="C16" s="251"/>
      <c r="D16" s="29"/>
      <c r="E16" s="196"/>
      <c r="F16" s="30"/>
      <c r="G16" s="31" t="s">
        <v>9</v>
      </c>
      <c r="H16" s="32"/>
      <c r="I16" s="168" t="s">
        <v>18</v>
      </c>
      <c r="J16" s="174"/>
    </row>
    <row r="17" spans="1:10" s="170" customFormat="1" ht="12.75">
      <c r="A17" s="21"/>
      <c r="B17" s="21"/>
      <c r="C17" s="21"/>
      <c r="D17" s="39"/>
      <c r="E17" s="197"/>
      <c r="F17" s="28"/>
      <c r="G17" s="28"/>
      <c r="H17" s="28"/>
      <c r="I17" s="28"/>
      <c r="J17" s="174"/>
    </row>
    <row r="18" spans="1:10" s="176" customFormat="1" ht="17.25" customHeight="1">
      <c r="A18" s="224">
        <v>1</v>
      </c>
      <c r="B18" s="241" t="s">
        <v>179</v>
      </c>
      <c r="C18" s="241"/>
      <c r="D18" s="242"/>
      <c r="E18" s="165"/>
      <c r="F18" s="165"/>
      <c r="G18" s="165"/>
      <c r="H18" s="165"/>
      <c r="I18" s="165"/>
      <c r="J18" s="175"/>
    </row>
    <row r="19" spans="1:10" s="176" customFormat="1" ht="12.75">
      <c r="A19" s="126"/>
      <c r="B19" s="126">
        <v>1</v>
      </c>
      <c r="C19" s="243" t="s">
        <v>167</v>
      </c>
      <c r="D19" s="244"/>
      <c r="E19" s="228"/>
      <c r="F19" s="161"/>
      <c r="G19" s="161"/>
      <c r="H19" s="161"/>
      <c r="I19" s="161"/>
      <c r="J19" s="175"/>
    </row>
    <row r="20" spans="1:9" s="177" customFormat="1" ht="14.25">
      <c r="A20" s="166">
        <v>1</v>
      </c>
      <c r="B20" s="166">
        <v>1</v>
      </c>
      <c r="C20" s="166">
        <v>10</v>
      </c>
      <c r="D20" s="232" t="s">
        <v>170</v>
      </c>
      <c r="E20" s="198" t="s">
        <v>166</v>
      </c>
      <c r="F20" s="190"/>
      <c r="G20" s="33"/>
      <c r="H20" s="34"/>
      <c r="I20" s="34"/>
    </row>
    <row r="21" spans="1:9" s="177" customFormat="1" ht="14.25">
      <c r="A21" s="166">
        <v>1</v>
      </c>
      <c r="B21" s="166">
        <v>1</v>
      </c>
      <c r="C21" s="166">
        <v>20</v>
      </c>
      <c r="D21" s="232" t="s">
        <v>171</v>
      </c>
      <c r="E21" s="198" t="s">
        <v>166</v>
      </c>
      <c r="F21" s="190"/>
      <c r="G21" s="33"/>
      <c r="H21" s="34"/>
      <c r="I21" s="34"/>
    </row>
    <row r="22" spans="1:9" s="177" customFormat="1" ht="14.25">
      <c r="A22" s="226"/>
      <c r="B22" s="226">
        <v>2</v>
      </c>
      <c r="C22" s="243" t="s">
        <v>172</v>
      </c>
      <c r="D22" s="244"/>
      <c r="E22" s="228"/>
      <c r="F22" s="229"/>
      <c r="G22" s="230"/>
      <c r="H22" s="230"/>
      <c r="I22" s="230"/>
    </row>
    <row r="23" spans="1:9" s="177" customFormat="1" ht="14.25">
      <c r="A23" s="166">
        <v>1</v>
      </c>
      <c r="B23" s="166">
        <v>2</v>
      </c>
      <c r="C23" s="166">
        <v>10</v>
      </c>
      <c r="D23" s="232" t="s">
        <v>174</v>
      </c>
      <c r="E23" s="198" t="s">
        <v>175</v>
      </c>
      <c r="F23" s="190"/>
      <c r="G23" s="33"/>
      <c r="H23" s="34"/>
      <c r="I23" s="34"/>
    </row>
    <row r="24" spans="1:9" s="177" customFormat="1" ht="14.25">
      <c r="A24" s="166">
        <v>1</v>
      </c>
      <c r="B24" s="166">
        <v>2</v>
      </c>
      <c r="C24" s="166">
        <v>20</v>
      </c>
      <c r="D24" s="232" t="s">
        <v>173</v>
      </c>
      <c r="E24" s="198" t="s">
        <v>175</v>
      </c>
      <c r="F24" s="190"/>
      <c r="G24" s="33"/>
      <c r="H24" s="34"/>
      <c r="I24" s="34"/>
    </row>
    <row r="25" spans="1:9" s="177" customFormat="1" ht="14.25">
      <c r="A25" s="226"/>
      <c r="B25" s="226">
        <v>3</v>
      </c>
      <c r="C25" s="227" t="s">
        <v>168</v>
      </c>
      <c r="D25" s="161"/>
      <c r="E25" s="228"/>
      <c r="F25" s="229"/>
      <c r="G25" s="230"/>
      <c r="H25" s="230"/>
      <c r="I25" s="230"/>
    </row>
    <row r="26" spans="1:9" s="177" customFormat="1" ht="14.25">
      <c r="A26" s="166">
        <v>1</v>
      </c>
      <c r="B26" s="166">
        <v>3</v>
      </c>
      <c r="C26" s="166">
        <v>10</v>
      </c>
      <c r="D26" s="217" t="s">
        <v>182</v>
      </c>
      <c r="E26" s="198" t="s">
        <v>175</v>
      </c>
      <c r="F26" s="33"/>
      <c r="G26" s="34"/>
      <c r="H26" s="34"/>
      <c r="I26" s="231"/>
    </row>
    <row r="27" spans="1:9" s="177" customFormat="1" ht="18.75" customHeight="1">
      <c r="A27" s="166">
        <v>1</v>
      </c>
      <c r="B27" s="166">
        <v>3</v>
      </c>
      <c r="C27" s="166">
        <v>15</v>
      </c>
      <c r="D27" s="217" t="s">
        <v>183</v>
      </c>
      <c r="E27" s="198" t="s">
        <v>175</v>
      </c>
      <c r="F27" s="33"/>
      <c r="G27" s="34"/>
      <c r="H27" s="34"/>
      <c r="I27" s="231"/>
    </row>
    <row r="28" spans="1:245" s="177" customFormat="1" ht="18" customHeight="1">
      <c r="A28" s="166">
        <v>1</v>
      </c>
      <c r="B28" s="166">
        <v>3</v>
      </c>
      <c r="C28" s="166">
        <v>16</v>
      </c>
      <c r="D28" s="217" t="s">
        <v>184</v>
      </c>
      <c r="E28" s="198" t="s">
        <v>175</v>
      </c>
      <c r="F28" s="33"/>
      <c r="G28" s="34"/>
      <c r="H28" s="34"/>
      <c r="I28" s="231"/>
      <c r="Q28" s="218"/>
      <c r="R28" s="219"/>
      <c r="S28" s="220"/>
      <c r="T28" s="221"/>
      <c r="U28" s="221"/>
      <c r="AG28" s="198"/>
      <c r="AH28" s="190"/>
      <c r="AI28" s="33"/>
      <c r="AJ28" s="34"/>
      <c r="AK28" s="169"/>
      <c r="AW28" s="198"/>
      <c r="AX28" s="190"/>
      <c r="AY28" s="33"/>
      <c r="AZ28" s="34"/>
      <c r="BA28" s="169"/>
      <c r="BM28" s="198"/>
      <c r="BN28" s="190"/>
      <c r="BO28" s="33"/>
      <c r="BP28" s="34"/>
      <c r="BQ28" s="169"/>
      <c r="CC28" s="198"/>
      <c r="CD28" s="190"/>
      <c r="CE28" s="33"/>
      <c r="CF28" s="34"/>
      <c r="CG28" s="169"/>
      <c r="CS28" s="198"/>
      <c r="CT28" s="190"/>
      <c r="CU28" s="33"/>
      <c r="CV28" s="34"/>
      <c r="CW28" s="169"/>
      <c r="DI28" s="198"/>
      <c r="DJ28" s="190"/>
      <c r="DK28" s="33"/>
      <c r="DL28" s="34"/>
      <c r="DM28" s="169"/>
      <c r="DY28" s="198"/>
      <c r="DZ28" s="190"/>
      <c r="EA28" s="33"/>
      <c r="EB28" s="34"/>
      <c r="EC28" s="169"/>
      <c r="EO28" s="198"/>
      <c r="EP28" s="190"/>
      <c r="EQ28" s="33"/>
      <c r="ER28" s="34"/>
      <c r="ES28" s="169"/>
      <c r="FE28" s="198"/>
      <c r="FF28" s="190"/>
      <c r="FG28" s="33"/>
      <c r="FH28" s="34"/>
      <c r="FI28" s="169"/>
      <c r="FU28" s="198"/>
      <c r="FV28" s="190"/>
      <c r="FW28" s="33"/>
      <c r="FX28" s="34"/>
      <c r="FY28" s="169"/>
      <c r="GK28" s="198"/>
      <c r="GL28" s="190"/>
      <c r="GM28" s="33"/>
      <c r="GN28" s="34"/>
      <c r="GO28" s="169"/>
      <c r="HA28" s="198"/>
      <c r="HB28" s="190"/>
      <c r="HC28" s="33"/>
      <c r="HD28" s="34"/>
      <c r="HE28" s="169"/>
      <c r="HQ28" s="198"/>
      <c r="HR28" s="190"/>
      <c r="HS28" s="33"/>
      <c r="HT28" s="34"/>
      <c r="HU28" s="169"/>
      <c r="IG28" s="198"/>
      <c r="IH28" s="190"/>
      <c r="II28" s="33"/>
      <c r="IJ28" s="34"/>
      <c r="IK28" s="169"/>
    </row>
    <row r="29" spans="1:245" s="177" customFormat="1" ht="18.75" customHeight="1">
      <c r="A29" s="166">
        <v>1</v>
      </c>
      <c r="B29" s="166">
        <v>3</v>
      </c>
      <c r="C29" s="166">
        <v>17</v>
      </c>
      <c r="D29" s="217" t="s">
        <v>185</v>
      </c>
      <c r="E29" s="198" t="s">
        <v>175</v>
      </c>
      <c r="F29" s="33"/>
      <c r="G29" s="34"/>
      <c r="H29" s="34"/>
      <c r="I29" s="231"/>
      <c r="Q29" s="218"/>
      <c r="R29" s="219"/>
      <c r="S29" s="220"/>
      <c r="T29" s="221"/>
      <c r="U29" s="221"/>
      <c r="AG29" s="198"/>
      <c r="AH29" s="190"/>
      <c r="AI29" s="33"/>
      <c r="AJ29" s="34"/>
      <c r="AK29" s="169"/>
      <c r="AW29" s="198"/>
      <c r="AX29" s="190"/>
      <c r="AY29" s="33"/>
      <c r="AZ29" s="34"/>
      <c r="BA29" s="169"/>
      <c r="BM29" s="198"/>
      <c r="BN29" s="190"/>
      <c r="BO29" s="33"/>
      <c r="BP29" s="34"/>
      <c r="BQ29" s="169"/>
      <c r="CC29" s="198"/>
      <c r="CD29" s="190"/>
      <c r="CE29" s="33"/>
      <c r="CF29" s="34"/>
      <c r="CG29" s="169"/>
      <c r="CS29" s="198"/>
      <c r="CT29" s="190"/>
      <c r="CU29" s="33"/>
      <c r="CV29" s="34"/>
      <c r="CW29" s="169"/>
      <c r="DI29" s="198"/>
      <c r="DJ29" s="190"/>
      <c r="DK29" s="33"/>
      <c r="DL29" s="34"/>
      <c r="DM29" s="169"/>
      <c r="DY29" s="198"/>
      <c r="DZ29" s="190"/>
      <c r="EA29" s="33"/>
      <c r="EB29" s="34"/>
      <c r="EC29" s="169"/>
      <c r="EO29" s="198"/>
      <c r="EP29" s="190"/>
      <c r="EQ29" s="33"/>
      <c r="ER29" s="34"/>
      <c r="ES29" s="169"/>
      <c r="FE29" s="198"/>
      <c r="FF29" s="190"/>
      <c r="FG29" s="33"/>
      <c r="FH29" s="34"/>
      <c r="FI29" s="169"/>
      <c r="FU29" s="198"/>
      <c r="FV29" s="190"/>
      <c r="FW29" s="33"/>
      <c r="FX29" s="34"/>
      <c r="FY29" s="169"/>
      <c r="GK29" s="198"/>
      <c r="GL29" s="190"/>
      <c r="GM29" s="33"/>
      <c r="GN29" s="34"/>
      <c r="GO29" s="169"/>
      <c r="HA29" s="198"/>
      <c r="HB29" s="190"/>
      <c r="HC29" s="33"/>
      <c r="HD29" s="34"/>
      <c r="HE29" s="169"/>
      <c r="HQ29" s="198"/>
      <c r="HR29" s="190"/>
      <c r="HS29" s="33"/>
      <c r="HT29" s="34"/>
      <c r="HU29" s="169"/>
      <c r="IG29" s="198"/>
      <c r="IH29" s="190"/>
      <c r="II29" s="33"/>
      <c r="IJ29" s="34"/>
      <c r="IK29" s="169"/>
    </row>
    <row r="30" spans="1:245" s="177" customFormat="1" ht="18.75" customHeight="1">
      <c r="A30" s="166">
        <v>1</v>
      </c>
      <c r="B30" s="166">
        <v>3</v>
      </c>
      <c r="C30" s="166">
        <v>18</v>
      </c>
      <c r="D30" s="284" t="s">
        <v>198</v>
      </c>
      <c r="E30" s="198" t="s">
        <v>175</v>
      </c>
      <c r="F30" s="33"/>
      <c r="G30" s="34"/>
      <c r="H30" s="34"/>
      <c r="I30" s="231"/>
      <c r="Q30" s="218"/>
      <c r="R30" s="219"/>
      <c r="S30" s="220"/>
      <c r="T30" s="221"/>
      <c r="U30" s="221"/>
      <c r="AG30" s="218"/>
      <c r="AH30" s="219"/>
      <c r="AI30" s="220"/>
      <c r="AJ30" s="221"/>
      <c r="AK30" s="221"/>
      <c r="AW30" s="218"/>
      <c r="AX30" s="219"/>
      <c r="AY30" s="220"/>
      <c r="AZ30" s="221"/>
      <c r="BA30" s="221"/>
      <c r="BM30" s="218"/>
      <c r="BN30" s="219"/>
      <c r="BO30" s="220"/>
      <c r="BP30" s="221"/>
      <c r="BQ30" s="221"/>
      <c r="CC30" s="218"/>
      <c r="CD30" s="219"/>
      <c r="CE30" s="220"/>
      <c r="CF30" s="221"/>
      <c r="CG30" s="221"/>
      <c r="CS30" s="218"/>
      <c r="CT30" s="219"/>
      <c r="CU30" s="220"/>
      <c r="CV30" s="221"/>
      <c r="CW30" s="221"/>
      <c r="DI30" s="218"/>
      <c r="DJ30" s="219"/>
      <c r="DK30" s="220"/>
      <c r="DL30" s="221"/>
      <c r="DM30" s="221"/>
      <c r="DY30" s="218"/>
      <c r="DZ30" s="219"/>
      <c r="EA30" s="220"/>
      <c r="EB30" s="221"/>
      <c r="EC30" s="221"/>
      <c r="EO30" s="218"/>
      <c r="EP30" s="219"/>
      <c r="EQ30" s="220"/>
      <c r="ER30" s="221"/>
      <c r="ES30" s="221"/>
      <c r="FE30" s="218"/>
      <c r="FF30" s="219"/>
      <c r="FG30" s="220"/>
      <c r="FH30" s="221"/>
      <c r="FI30" s="221"/>
      <c r="FU30" s="218"/>
      <c r="FV30" s="219"/>
      <c r="FW30" s="220"/>
      <c r="FX30" s="221"/>
      <c r="FY30" s="221"/>
      <c r="GK30" s="218"/>
      <c r="GL30" s="219"/>
      <c r="GM30" s="220"/>
      <c r="GN30" s="221"/>
      <c r="GO30" s="221"/>
      <c r="HA30" s="218"/>
      <c r="HB30" s="219"/>
      <c r="HC30" s="220"/>
      <c r="HD30" s="221"/>
      <c r="HE30" s="221"/>
      <c r="HQ30" s="218"/>
      <c r="HR30" s="219"/>
      <c r="HS30" s="220"/>
      <c r="HT30" s="221"/>
      <c r="HU30" s="221"/>
      <c r="IG30" s="218"/>
      <c r="IH30" s="219"/>
      <c r="II30" s="220"/>
      <c r="IJ30" s="221"/>
      <c r="IK30" s="221"/>
    </row>
    <row r="31" spans="1:245" s="177" customFormat="1" ht="18.75" customHeight="1">
      <c r="A31" s="166">
        <v>1</v>
      </c>
      <c r="B31" s="166">
        <v>3</v>
      </c>
      <c r="C31" s="166">
        <v>20</v>
      </c>
      <c r="D31" s="217" t="s">
        <v>176</v>
      </c>
      <c r="E31" s="198" t="s">
        <v>178</v>
      </c>
      <c r="F31" s="33"/>
      <c r="G31" s="34"/>
      <c r="H31" s="34"/>
      <c r="I31" s="231"/>
      <c r="Q31" s="218"/>
      <c r="R31" s="219"/>
      <c r="S31" s="220"/>
      <c r="T31" s="221"/>
      <c r="U31" s="221"/>
      <c r="AG31" s="218"/>
      <c r="AH31" s="219"/>
      <c r="AI31" s="220"/>
      <c r="AJ31" s="221"/>
      <c r="AK31" s="221"/>
      <c r="AW31" s="218"/>
      <c r="AX31" s="219"/>
      <c r="AY31" s="220"/>
      <c r="AZ31" s="221"/>
      <c r="BA31" s="221"/>
      <c r="BM31" s="218"/>
      <c r="BN31" s="219"/>
      <c r="BO31" s="220"/>
      <c r="BP31" s="221"/>
      <c r="BQ31" s="221"/>
      <c r="CC31" s="218"/>
      <c r="CD31" s="219"/>
      <c r="CE31" s="220"/>
      <c r="CF31" s="221"/>
      <c r="CG31" s="221"/>
      <c r="CS31" s="218"/>
      <c r="CT31" s="219"/>
      <c r="CU31" s="220"/>
      <c r="CV31" s="221"/>
      <c r="CW31" s="221"/>
      <c r="DI31" s="218"/>
      <c r="DJ31" s="219"/>
      <c r="DK31" s="220"/>
      <c r="DL31" s="221"/>
      <c r="DM31" s="221"/>
      <c r="DY31" s="218"/>
      <c r="DZ31" s="219"/>
      <c r="EA31" s="220"/>
      <c r="EB31" s="221"/>
      <c r="EC31" s="221"/>
      <c r="EO31" s="218"/>
      <c r="EP31" s="219"/>
      <c r="EQ31" s="220"/>
      <c r="ER31" s="221"/>
      <c r="ES31" s="221"/>
      <c r="FE31" s="218"/>
      <c r="FF31" s="219"/>
      <c r="FG31" s="220"/>
      <c r="FH31" s="221"/>
      <c r="FI31" s="221"/>
      <c r="FU31" s="218"/>
      <c r="FV31" s="219"/>
      <c r="FW31" s="220"/>
      <c r="FX31" s="221"/>
      <c r="FY31" s="221"/>
      <c r="GK31" s="218"/>
      <c r="GL31" s="219"/>
      <c r="GM31" s="220"/>
      <c r="GN31" s="221"/>
      <c r="GO31" s="221"/>
      <c r="HA31" s="218"/>
      <c r="HB31" s="219"/>
      <c r="HC31" s="220"/>
      <c r="HD31" s="221"/>
      <c r="HE31" s="221"/>
      <c r="HQ31" s="218"/>
      <c r="HR31" s="219"/>
      <c r="HS31" s="220"/>
      <c r="HT31" s="221"/>
      <c r="HU31" s="221"/>
      <c r="IG31" s="218"/>
      <c r="IH31" s="219"/>
      <c r="II31" s="220"/>
      <c r="IJ31" s="221"/>
      <c r="IK31" s="221"/>
    </row>
    <row r="32" spans="1:245" s="177" customFormat="1" ht="18.75" customHeight="1">
      <c r="A32" s="166">
        <v>1</v>
      </c>
      <c r="B32" s="166">
        <v>3</v>
      </c>
      <c r="C32" s="166">
        <v>25</v>
      </c>
      <c r="D32" s="217" t="s">
        <v>177</v>
      </c>
      <c r="E32" s="198" t="s">
        <v>178</v>
      </c>
      <c r="F32" s="33"/>
      <c r="G32" s="34"/>
      <c r="H32" s="34"/>
      <c r="I32" s="231"/>
      <c r="Q32" s="218"/>
      <c r="R32" s="219"/>
      <c r="S32" s="220"/>
      <c r="T32" s="221"/>
      <c r="U32" s="221"/>
      <c r="AG32" s="218"/>
      <c r="AH32" s="219"/>
      <c r="AI32" s="220"/>
      <c r="AJ32" s="221"/>
      <c r="AK32" s="221"/>
      <c r="AW32" s="218"/>
      <c r="AX32" s="219"/>
      <c r="AY32" s="220"/>
      <c r="AZ32" s="221"/>
      <c r="BA32" s="221"/>
      <c r="BM32" s="218"/>
      <c r="BN32" s="219"/>
      <c r="BO32" s="220"/>
      <c r="BP32" s="221"/>
      <c r="BQ32" s="221"/>
      <c r="CC32" s="218"/>
      <c r="CD32" s="219"/>
      <c r="CE32" s="220"/>
      <c r="CF32" s="221"/>
      <c r="CG32" s="221"/>
      <c r="CS32" s="218"/>
      <c r="CT32" s="219"/>
      <c r="CU32" s="220"/>
      <c r="CV32" s="221"/>
      <c r="CW32" s="221"/>
      <c r="DI32" s="218"/>
      <c r="DJ32" s="219"/>
      <c r="DK32" s="220"/>
      <c r="DL32" s="221"/>
      <c r="DM32" s="221"/>
      <c r="DY32" s="218"/>
      <c r="DZ32" s="219"/>
      <c r="EA32" s="220"/>
      <c r="EB32" s="221"/>
      <c r="EC32" s="221"/>
      <c r="EO32" s="218"/>
      <c r="EP32" s="219"/>
      <c r="EQ32" s="220"/>
      <c r="ER32" s="221"/>
      <c r="ES32" s="221"/>
      <c r="FE32" s="218"/>
      <c r="FF32" s="219"/>
      <c r="FG32" s="220"/>
      <c r="FH32" s="221"/>
      <c r="FI32" s="221"/>
      <c r="FU32" s="218"/>
      <c r="FV32" s="219"/>
      <c r="FW32" s="220"/>
      <c r="FX32" s="221"/>
      <c r="FY32" s="221"/>
      <c r="GK32" s="218"/>
      <c r="GL32" s="219"/>
      <c r="GM32" s="220"/>
      <c r="GN32" s="221"/>
      <c r="GO32" s="221"/>
      <c r="HA32" s="218"/>
      <c r="HB32" s="219"/>
      <c r="HC32" s="220"/>
      <c r="HD32" s="221"/>
      <c r="HE32" s="221"/>
      <c r="HQ32" s="218"/>
      <c r="HR32" s="219"/>
      <c r="HS32" s="220"/>
      <c r="HT32" s="221"/>
      <c r="HU32" s="221"/>
      <c r="IG32" s="218"/>
      <c r="IH32" s="219"/>
      <c r="II32" s="220"/>
      <c r="IJ32" s="221"/>
      <c r="IK32" s="221"/>
    </row>
    <row r="33" spans="1:245" s="177" customFormat="1" ht="18.75" customHeight="1">
      <c r="A33" s="166">
        <v>1</v>
      </c>
      <c r="B33" s="166">
        <v>3</v>
      </c>
      <c r="C33" s="166">
        <v>30</v>
      </c>
      <c r="D33" s="217" t="s">
        <v>187</v>
      </c>
      <c r="E33" s="198" t="s">
        <v>178</v>
      </c>
      <c r="F33" s="33"/>
      <c r="G33" s="34"/>
      <c r="H33" s="34"/>
      <c r="I33" s="231"/>
      <c r="Q33" s="218"/>
      <c r="R33" s="219"/>
      <c r="S33" s="220"/>
      <c r="T33" s="221"/>
      <c r="U33" s="221"/>
      <c r="AG33" s="218"/>
      <c r="AH33" s="219"/>
      <c r="AI33" s="220"/>
      <c r="AJ33" s="221"/>
      <c r="AK33" s="221"/>
      <c r="AW33" s="218"/>
      <c r="AX33" s="219"/>
      <c r="AY33" s="220"/>
      <c r="AZ33" s="221"/>
      <c r="BA33" s="221"/>
      <c r="BM33" s="218"/>
      <c r="BN33" s="219"/>
      <c r="BO33" s="220"/>
      <c r="BP33" s="221"/>
      <c r="BQ33" s="221"/>
      <c r="CC33" s="218"/>
      <c r="CD33" s="219"/>
      <c r="CE33" s="220"/>
      <c r="CF33" s="221"/>
      <c r="CG33" s="221"/>
      <c r="CS33" s="218"/>
      <c r="CT33" s="219"/>
      <c r="CU33" s="220"/>
      <c r="CV33" s="221"/>
      <c r="CW33" s="221"/>
      <c r="DI33" s="218"/>
      <c r="DJ33" s="219"/>
      <c r="DK33" s="220"/>
      <c r="DL33" s="221"/>
      <c r="DM33" s="221"/>
      <c r="DY33" s="218"/>
      <c r="DZ33" s="219"/>
      <c r="EA33" s="220"/>
      <c r="EB33" s="221"/>
      <c r="EC33" s="221"/>
      <c r="EO33" s="218"/>
      <c r="EP33" s="219"/>
      <c r="EQ33" s="220"/>
      <c r="ER33" s="221"/>
      <c r="ES33" s="221"/>
      <c r="FE33" s="218"/>
      <c r="FF33" s="219"/>
      <c r="FG33" s="220"/>
      <c r="FH33" s="221"/>
      <c r="FI33" s="221"/>
      <c r="FU33" s="218"/>
      <c r="FV33" s="219"/>
      <c r="FW33" s="220"/>
      <c r="FX33" s="221"/>
      <c r="FY33" s="221"/>
      <c r="GK33" s="218"/>
      <c r="GL33" s="219"/>
      <c r="GM33" s="220"/>
      <c r="GN33" s="221"/>
      <c r="GO33" s="221"/>
      <c r="HA33" s="218"/>
      <c r="HB33" s="219"/>
      <c r="HC33" s="220"/>
      <c r="HD33" s="221"/>
      <c r="HE33" s="221"/>
      <c r="HQ33" s="218"/>
      <c r="HR33" s="219"/>
      <c r="HS33" s="220"/>
      <c r="HT33" s="221"/>
      <c r="HU33" s="221"/>
      <c r="IG33" s="218"/>
      <c r="IH33" s="219"/>
      <c r="II33" s="220"/>
      <c r="IJ33" s="221"/>
      <c r="IK33" s="221"/>
    </row>
    <row r="34" spans="1:9" s="177" customFormat="1" ht="14.25">
      <c r="A34" s="166">
        <v>1</v>
      </c>
      <c r="B34" s="166">
        <v>3</v>
      </c>
      <c r="C34" s="166">
        <v>35</v>
      </c>
      <c r="D34" s="217" t="s">
        <v>188</v>
      </c>
      <c r="E34" s="198" t="s">
        <v>178</v>
      </c>
      <c r="F34" s="33"/>
      <c r="G34" s="34"/>
      <c r="H34" s="34"/>
      <c r="I34" s="231"/>
    </row>
    <row r="35" spans="1:9" s="177" customFormat="1" ht="14.25">
      <c r="A35" s="222"/>
      <c r="B35" s="222"/>
      <c r="C35" s="222"/>
      <c r="D35" s="223"/>
      <c r="E35" s="218"/>
      <c r="F35" s="219"/>
      <c r="G35" s="220"/>
      <c r="H35" s="221"/>
      <c r="I35" s="221"/>
    </row>
    <row r="36" spans="1:9" s="177" customFormat="1" ht="14.25">
      <c r="A36" s="222"/>
      <c r="B36" s="222"/>
      <c r="C36" s="222"/>
      <c r="D36" s="223"/>
      <c r="E36" s="218"/>
      <c r="F36" s="219"/>
      <c r="G36" s="220"/>
      <c r="H36" s="221"/>
      <c r="I36" s="221"/>
    </row>
    <row r="37" spans="1:9" s="170" customFormat="1" ht="12.75">
      <c r="A37" s="15"/>
      <c r="B37" s="1"/>
      <c r="C37" s="15"/>
      <c r="D37" s="1"/>
      <c r="E37" s="199"/>
      <c r="F37" s="1"/>
      <c r="G37" s="1"/>
      <c r="H37" s="1"/>
      <c r="I37" s="1"/>
    </row>
    <row r="38" spans="1:9" s="170" customFormat="1" ht="12.75">
      <c r="A38" s="15"/>
      <c r="B38" s="36" t="s">
        <v>20</v>
      </c>
      <c r="C38" s="15"/>
      <c r="D38" s="1"/>
      <c r="E38" s="200" t="s">
        <v>21</v>
      </c>
      <c r="F38" s="1"/>
      <c r="G38" s="1"/>
      <c r="H38" s="37"/>
      <c r="I38" s="36" t="s">
        <v>10</v>
      </c>
    </row>
    <row r="39" spans="1:9" s="170" customFormat="1" ht="12.75">
      <c r="A39" s="15"/>
      <c r="B39" s="15"/>
      <c r="C39" s="15"/>
      <c r="D39" s="1"/>
      <c r="E39" s="199"/>
      <c r="F39" s="1"/>
      <c r="G39" s="1"/>
      <c r="H39" s="1"/>
      <c r="I39" s="1"/>
    </row>
    <row r="40" spans="1:9" s="170" customFormat="1" ht="12.75">
      <c r="A40" s="15"/>
      <c r="B40" s="15"/>
      <c r="C40" s="15"/>
      <c r="D40" s="1"/>
      <c r="E40" s="199"/>
      <c r="F40" s="1"/>
      <c r="G40" s="1"/>
      <c r="H40" s="1"/>
      <c r="I40" s="1"/>
    </row>
    <row r="41" spans="1:9" s="170" customFormat="1" ht="12.75">
      <c r="A41" s="15"/>
      <c r="B41" s="15"/>
      <c r="C41" s="15"/>
      <c r="D41" s="1"/>
      <c r="E41" s="199"/>
      <c r="F41" s="1"/>
      <c r="G41" s="1"/>
      <c r="H41" s="1"/>
      <c r="I41" s="1"/>
    </row>
    <row r="42" spans="1:9" s="170" customFormat="1" ht="12.75">
      <c r="A42" s="15"/>
      <c r="B42" s="15"/>
      <c r="C42" s="15"/>
      <c r="D42" s="1"/>
      <c r="E42" s="199"/>
      <c r="F42" s="1"/>
      <c r="G42" s="1"/>
      <c r="H42" s="1"/>
      <c r="I42" s="1"/>
    </row>
    <row r="43" spans="1:9" s="170" customFormat="1" ht="12.75">
      <c r="A43" s="15"/>
      <c r="B43" s="15"/>
      <c r="C43" s="15"/>
      <c r="D43" s="1"/>
      <c r="E43" s="199"/>
      <c r="F43" s="1"/>
      <c r="G43" s="1"/>
      <c r="H43" s="1"/>
      <c r="I43" s="1"/>
    </row>
    <row r="44" spans="1:9" s="170" customFormat="1" ht="12.75">
      <c r="A44" s="15"/>
      <c r="B44" s="15"/>
      <c r="C44" s="15"/>
      <c r="D44" s="1"/>
      <c r="E44" s="199"/>
      <c r="F44" s="1"/>
      <c r="G44" s="1"/>
      <c r="H44" s="1"/>
      <c r="I44" s="1"/>
    </row>
    <row r="45" spans="1:9" s="170" customFormat="1" ht="12.75">
      <c r="A45" s="15"/>
      <c r="B45" s="15"/>
      <c r="C45" s="15"/>
      <c r="D45" s="1"/>
      <c r="E45" s="199"/>
      <c r="F45" s="1"/>
      <c r="G45" s="1"/>
      <c r="H45" s="1"/>
      <c r="I45" s="1"/>
    </row>
    <row r="46" spans="1:9" s="170" customFormat="1" ht="12.75">
      <c r="A46" s="15"/>
      <c r="B46" s="15"/>
      <c r="C46" s="15"/>
      <c r="D46" s="1"/>
      <c r="E46" s="199"/>
      <c r="F46" s="1"/>
      <c r="G46" s="1"/>
      <c r="H46" s="1"/>
      <c r="I46" s="1"/>
    </row>
    <row r="47" spans="1:9" s="170" customFormat="1" ht="12.75">
      <c r="A47" s="15"/>
      <c r="B47" s="15"/>
      <c r="C47" s="15"/>
      <c r="D47" s="1"/>
      <c r="E47" s="199"/>
      <c r="F47" s="1"/>
      <c r="G47" s="1"/>
      <c r="H47" s="1"/>
      <c r="I47" s="1"/>
    </row>
    <row r="48" spans="1:9" s="170" customFormat="1" ht="12.75">
      <c r="A48" s="15"/>
      <c r="B48" s="15"/>
      <c r="C48" s="15"/>
      <c r="D48" s="1"/>
      <c r="E48" s="199"/>
      <c r="F48" s="1"/>
      <c r="G48" s="1"/>
      <c r="H48" s="1"/>
      <c r="I48" s="1"/>
    </row>
    <row r="50" spans="1:9" s="170" customFormat="1" ht="12.75">
      <c r="A50" s="15"/>
      <c r="B50" s="15"/>
      <c r="C50" s="15"/>
      <c r="D50" s="1"/>
      <c r="E50" s="199"/>
      <c r="F50" s="1"/>
      <c r="G50" s="1"/>
      <c r="H50" s="1"/>
      <c r="I50" s="1"/>
    </row>
    <row r="51" spans="1:9" s="170" customFormat="1" ht="12.75">
      <c r="A51" s="15"/>
      <c r="B51" s="15"/>
      <c r="C51" s="15"/>
      <c r="D51" s="1"/>
      <c r="E51" s="199"/>
      <c r="F51" s="1"/>
      <c r="G51" s="1"/>
      <c r="H51" s="1"/>
      <c r="I51" s="1"/>
    </row>
    <row r="52" spans="1:9" s="170" customFormat="1" ht="12.75">
      <c r="A52" s="15"/>
      <c r="B52" s="15"/>
      <c r="C52" s="15"/>
      <c r="D52" s="1"/>
      <c r="E52" s="199"/>
      <c r="F52" s="1"/>
      <c r="G52" s="1"/>
      <c r="H52" s="1"/>
      <c r="I52" s="1"/>
    </row>
    <row r="53" spans="1:9" s="170" customFormat="1" ht="12.75">
      <c r="A53" s="15"/>
      <c r="B53" s="15"/>
      <c r="C53" s="15"/>
      <c r="D53" s="1"/>
      <c r="E53" s="199"/>
      <c r="F53" s="1"/>
      <c r="G53" s="1"/>
      <c r="H53" s="1"/>
      <c r="I53" s="1"/>
    </row>
    <row r="54" spans="1:9" s="170" customFormat="1" ht="12.75">
      <c r="A54" s="15"/>
      <c r="B54" s="15"/>
      <c r="C54" s="15"/>
      <c r="D54" s="1"/>
      <c r="E54" s="199"/>
      <c r="F54" s="1"/>
      <c r="G54" s="1"/>
      <c r="H54" s="1"/>
      <c r="I54" s="1"/>
    </row>
    <row r="55" spans="1:9" s="170" customFormat="1" ht="12.75">
      <c r="A55" s="15"/>
      <c r="B55" s="15"/>
      <c r="C55" s="15"/>
      <c r="D55" s="1"/>
      <c r="E55" s="199"/>
      <c r="F55" s="1"/>
      <c r="G55" s="1"/>
      <c r="H55" s="1"/>
      <c r="I55" s="1"/>
    </row>
  </sheetData>
  <sheetProtection/>
  <mergeCells count="9">
    <mergeCell ref="B18:D18"/>
    <mergeCell ref="C19:D19"/>
    <mergeCell ref="C22:D22"/>
    <mergeCell ref="A5:H5"/>
    <mergeCell ref="G12:I12"/>
    <mergeCell ref="C12:C16"/>
    <mergeCell ref="A12:A16"/>
    <mergeCell ref="B12:B16"/>
    <mergeCell ref="F7:I7"/>
  </mergeCells>
  <printOptions/>
  <pageMargins left="0.75" right="0.75" top="1" bottom="1" header="0" footer="0"/>
  <pageSetup fitToHeight="1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73"/>
  <sheetViews>
    <sheetView zoomScalePageLayoutView="0" workbookViewId="0" topLeftCell="A10">
      <selection activeCell="B2" sqref="B2"/>
    </sheetView>
  </sheetViews>
  <sheetFormatPr defaultColWidth="11.421875" defaultRowHeight="12.75"/>
  <cols>
    <col min="1" max="1" width="11.28125" style="0" customWidth="1"/>
    <col min="2" max="2" width="17.57421875" style="0" customWidth="1"/>
    <col min="3" max="3" width="12.00390625" style="0" customWidth="1"/>
    <col min="4" max="4" width="8.8515625" style="0" customWidth="1"/>
    <col min="5" max="5" width="9.421875" style="0" customWidth="1"/>
    <col min="6" max="6" width="13.421875" style="0" customWidth="1"/>
    <col min="7" max="7" width="17.57421875" style="0" customWidth="1"/>
    <col min="8" max="8" width="10.421875" style="0" customWidth="1"/>
    <col min="9" max="9" width="18.57421875" style="0" customWidth="1"/>
    <col min="10" max="10" width="6.8515625" style="0" customWidth="1"/>
  </cols>
  <sheetData>
    <row r="1" spans="5:6" ht="12.75">
      <c r="E1" s="237"/>
      <c r="F1" s="237"/>
    </row>
    <row r="2" spans="1:9" ht="18.75" customHeight="1">
      <c r="A2" s="64" t="s">
        <v>23</v>
      </c>
      <c r="B2" s="208" t="str">
        <f>'planilla(1)'!F7</f>
        <v>4to PLAN DE ACCESO A BARRIOS - 45 Cuadras de Pavimento Asfaltico</v>
      </c>
      <c r="C2" s="64"/>
      <c r="D2" s="64"/>
      <c r="E2" s="237"/>
      <c r="F2" s="238"/>
      <c r="G2" s="255" t="s">
        <v>51</v>
      </c>
      <c r="H2" s="256"/>
      <c r="I2" s="257"/>
    </row>
    <row r="3" spans="1:9" ht="16.5" customHeight="1">
      <c r="A3" s="64" t="s">
        <v>52</v>
      </c>
      <c r="B3" s="65"/>
      <c r="E3" s="238"/>
      <c r="F3" s="238"/>
      <c r="G3" s="258"/>
      <c r="H3" s="259"/>
      <c r="I3" s="260"/>
    </row>
    <row r="4" spans="5:9" ht="15">
      <c r="E4" s="237"/>
      <c r="F4" s="239"/>
      <c r="G4" s="261" t="s">
        <v>133</v>
      </c>
      <c r="H4" s="262"/>
      <c r="I4" s="263"/>
    </row>
    <row r="5" spans="1:11" ht="12.75">
      <c r="A5" s="66" t="s">
        <v>53</v>
      </c>
      <c r="B5" s="66"/>
      <c r="C5" s="67"/>
      <c r="D5" s="66"/>
      <c r="E5" s="66"/>
      <c r="F5" s="66"/>
      <c r="G5" s="66"/>
      <c r="H5" s="66"/>
      <c r="I5" s="66"/>
      <c r="J5" s="66"/>
      <c r="K5" s="66"/>
    </row>
    <row r="6" spans="1:11" ht="12.75">
      <c r="A6" s="66" t="s">
        <v>54</v>
      </c>
      <c r="B6" s="66"/>
      <c r="C6" s="68"/>
      <c r="D6" s="66"/>
      <c r="E6" s="66"/>
      <c r="F6" s="66"/>
      <c r="G6" s="66"/>
      <c r="H6" s="66"/>
      <c r="I6" s="66"/>
      <c r="J6" s="66"/>
      <c r="K6" s="66"/>
    </row>
    <row r="7" spans="1:11" ht="12.75">
      <c r="A7" s="66" t="s">
        <v>55</v>
      </c>
      <c r="B7" s="66"/>
      <c r="C7" s="66" t="s">
        <v>56</v>
      </c>
      <c r="D7" s="66" t="s">
        <v>57</v>
      </c>
      <c r="E7" s="66"/>
      <c r="F7" s="69" t="s">
        <v>58</v>
      </c>
      <c r="G7" s="70"/>
      <c r="H7" s="71" t="str">
        <f>C7</f>
        <v>u.</v>
      </c>
      <c r="I7" s="72"/>
      <c r="J7" s="66"/>
      <c r="K7" s="66"/>
    </row>
    <row r="8" spans="1:11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8.75">
      <c r="A10" s="73" t="s">
        <v>59</v>
      </c>
      <c r="B10" s="66"/>
      <c r="C10" s="66"/>
      <c r="D10" s="74" t="s">
        <v>60</v>
      </c>
      <c r="E10" s="74" t="s">
        <v>61</v>
      </c>
      <c r="F10" s="74" t="s">
        <v>62</v>
      </c>
      <c r="G10" s="74" t="s">
        <v>63</v>
      </c>
      <c r="H10" s="74" t="s">
        <v>64</v>
      </c>
      <c r="I10" s="74" t="s">
        <v>65</v>
      </c>
      <c r="J10" s="66"/>
      <c r="K10" s="66"/>
    </row>
    <row r="11" spans="1:11" ht="12.75">
      <c r="A11" s="75" t="s">
        <v>57</v>
      </c>
      <c r="B11" s="66"/>
      <c r="C11" s="66"/>
      <c r="D11" s="76"/>
      <c r="E11" s="66"/>
      <c r="F11" s="66"/>
      <c r="G11" s="66"/>
      <c r="H11" s="66"/>
      <c r="I11" s="77"/>
      <c r="J11" s="66"/>
      <c r="K11" s="66"/>
    </row>
    <row r="12" spans="1:11" ht="12.75">
      <c r="A12" s="75" t="s">
        <v>126</v>
      </c>
      <c r="B12" s="66"/>
      <c r="C12" s="66"/>
      <c r="D12" s="76"/>
      <c r="E12" s="77">
        <v>0</v>
      </c>
      <c r="F12" s="77">
        <v>0</v>
      </c>
      <c r="G12" s="78">
        <f>+E12*F12</f>
        <v>0</v>
      </c>
      <c r="H12" s="79">
        <v>0</v>
      </c>
      <c r="I12" s="77"/>
      <c r="J12" s="66"/>
      <c r="K12" s="66"/>
    </row>
    <row r="13" spans="1:11" ht="12.75">
      <c r="A13" s="75" t="s">
        <v>127</v>
      </c>
      <c r="B13" s="66"/>
      <c r="C13" s="66"/>
      <c r="D13" s="76"/>
      <c r="E13" s="66"/>
      <c r="F13" s="66"/>
      <c r="G13" s="66"/>
      <c r="H13" s="66"/>
      <c r="I13" s="77"/>
      <c r="J13" s="66"/>
      <c r="K13" s="66"/>
    </row>
    <row r="14" spans="1:11" ht="12.75">
      <c r="A14" s="66"/>
      <c r="B14" s="66"/>
      <c r="C14" s="66"/>
      <c r="D14" s="66"/>
      <c r="E14" s="66"/>
      <c r="F14" s="66"/>
      <c r="G14" s="66"/>
      <c r="H14" s="66"/>
      <c r="I14" s="68"/>
      <c r="K14" s="66"/>
    </row>
    <row r="15" spans="1:11" ht="27" customHeight="1">
      <c r="A15" s="80" t="s">
        <v>66</v>
      </c>
      <c r="B15" s="81"/>
      <c r="C15" s="81"/>
      <c r="D15" s="81"/>
      <c r="E15" s="82" t="s">
        <v>67</v>
      </c>
      <c r="F15" s="83" t="str">
        <f>+C7</f>
        <v>u.</v>
      </c>
      <c r="G15" s="84">
        <f>SUM(G12:G14)</f>
        <v>0</v>
      </c>
      <c r="H15" s="84" t="s">
        <v>68</v>
      </c>
      <c r="I15" s="85" t="e">
        <f>+G15/G68</f>
        <v>#DIV/0!</v>
      </c>
      <c r="K15" s="86"/>
    </row>
    <row r="16" spans="1:11" ht="12.75">
      <c r="A16" s="66"/>
      <c r="B16" s="66"/>
      <c r="C16" s="66"/>
      <c r="D16" s="66"/>
      <c r="E16" s="66"/>
      <c r="F16" s="66"/>
      <c r="G16" s="66"/>
      <c r="H16" s="66"/>
      <c r="I16" s="66"/>
      <c r="K16" s="66"/>
    </row>
    <row r="17" spans="1:11" ht="18.75">
      <c r="A17" s="73" t="s">
        <v>69</v>
      </c>
      <c r="B17" s="66"/>
      <c r="C17" s="66"/>
      <c r="D17" s="66"/>
      <c r="E17" s="66"/>
      <c r="F17" s="66"/>
      <c r="G17" s="66"/>
      <c r="H17" s="66"/>
      <c r="I17" s="66"/>
      <c r="K17" s="66"/>
    </row>
    <row r="18" spans="1:11" ht="8.25" customHeight="1">
      <c r="A18" s="73"/>
      <c r="B18" s="66"/>
      <c r="C18" s="66"/>
      <c r="D18" s="66"/>
      <c r="E18" s="66"/>
      <c r="F18" s="66"/>
      <c r="G18" s="66"/>
      <c r="H18" s="66"/>
      <c r="I18" s="66"/>
      <c r="K18" s="66"/>
    </row>
    <row r="19" spans="1:11" ht="15.75">
      <c r="A19" s="87" t="s">
        <v>70</v>
      </c>
      <c r="B19" s="88"/>
      <c r="C19" s="66"/>
      <c r="D19" s="66"/>
      <c r="E19" s="66"/>
      <c r="F19" s="66"/>
      <c r="G19" s="66" t="s">
        <v>57</v>
      </c>
      <c r="H19" s="66"/>
      <c r="I19" s="66" t="s">
        <v>57</v>
      </c>
      <c r="K19" s="66"/>
    </row>
    <row r="20" spans="1:11" ht="12.75">
      <c r="A20" s="66"/>
      <c r="B20" s="66"/>
      <c r="C20" s="66"/>
      <c r="D20" s="66"/>
      <c r="E20" s="66"/>
      <c r="F20" s="66"/>
      <c r="G20" s="66"/>
      <c r="H20" s="66"/>
      <c r="I20" s="66"/>
      <c r="K20" s="66"/>
    </row>
    <row r="21" spans="1:11" ht="12.75">
      <c r="A21" s="66" t="s">
        <v>71</v>
      </c>
      <c r="B21" s="66"/>
      <c r="C21" s="66" t="s">
        <v>72</v>
      </c>
      <c r="D21" s="66" t="s">
        <v>73</v>
      </c>
      <c r="E21" s="66" t="s">
        <v>61</v>
      </c>
      <c r="F21" s="66" t="s">
        <v>74</v>
      </c>
      <c r="G21" s="66"/>
      <c r="H21" s="66"/>
      <c r="I21" s="66" t="s">
        <v>57</v>
      </c>
      <c r="K21" s="66"/>
    </row>
    <row r="22" spans="1:11" ht="12.75">
      <c r="A22" s="66"/>
      <c r="B22" s="66"/>
      <c r="C22" s="66"/>
      <c r="D22" s="66"/>
      <c r="E22" s="66"/>
      <c r="F22" s="66" t="s">
        <v>57</v>
      </c>
      <c r="G22" s="66"/>
      <c r="H22" s="66"/>
      <c r="I22" s="66"/>
      <c r="K22" s="66"/>
    </row>
    <row r="23" spans="1:11" ht="12.75">
      <c r="A23" s="66" t="s">
        <v>128</v>
      </c>
      <c r="B23" s="66"/>
      <c r="C23" s="89">
        <v>0</v>
      </c>
      <c r="D23" s="66"/>
      <c r="E23" s="77">
        <v>0</v>
      </c>
      <c r="F23" s="89">
        <f>+'[1]equipos'!E66*E23</f>
        <v>0</v>
      </c>
      <c r="G23" s="66"/>
      <c r="H23" s="66"/>
      <c r="I23" s="66"/>
      <c r="K23" s="66"/>
    </row>
    <row r="24" spans="1:11" ht="12.75">
      <c r="A24" s="66" t="s">
        <v>129</v>
      </c>
      <c r="B24" s="66"/>
      <c r="C24" s="89">
        <v>0</v>
      </c>
      <c r="D24" s="66"/>
      <c r="E24" s="77">
        <v>0</v>
      </c>
      <c r="F24" s="89">
        <f>+'[1]equipos'!E110*E24</f>
        <v>0</v>
      </c>
      <c r="G24" s="66"/>
      <c r="H24" s="66"/>
      <c r="I24" s="66"/>
      <c r="K24" s="66"/>
    </row>
    <row r="25" spans="1:11" ht="12.75">
      <c r="A25" s="66" t="s">
        <v>130</v>
      </c>
      <c r="B25" s="66"/>
      <c r="C25" s="89">
        <v>0</v>
      </c>
      <c r="D25" s="66"/>
      <c r="E25" s="77">
        <v>0</v>
      </c>
      <c r="F25" s="89">
        <f>+'[1]equipos'!E120*E25</f>
        <v>0</v>
      </c>
      <c r="G25" s="66"/>
      <c r="H25" s="66"/>
      <c r="I25" s="66"/>
      <c r="K25" s="66"/>
    </row>
    <row r="26" spans="1:11" ht="12.75">
      <c r="A26" s="66"/>
      <c r="B26" s="66"/>
      <c r="C26" s="89"/>
      <c r="D26" s="66"/>
      <c r="E26" s="77"/>
      <c r="F26" s="89"/>
      <c r="G26" s="66"/>
      <c r="H26" s="66"/>
      <c r="I26" s="66"/>
      <c r="K26" s="66"/>
    </row>
    <row r="27" spans="1:11" ht="10.5" customHeight="1">
      <c r="A27" s="90"/>
      <c r="B27" s="90"/>
      <c r="C27" s="90"/>
      <c r="D27" s="90"/>
      <c r="E27" s="90"/>
      <c r="F27" s="90"/>
      <c r="G27" s="90"/>
      <c r="H27" s="90"/>
      <c r="I27" s="90"/>
      <c r="K27" s="66"/>
    </row>
    <row r="28" spans="1:11" ht="12.75">
      <c r="A28" s="66" t="s">
        <v>75</v>
      </c>
      <c r="B28" s="66" t="s">
        <v>76</v>
      </c>
      <c r="C28" s="89">
        <f>SUM(C23*E23+E24*C24+E25*C25)</f>
        <v>0</v>
      </c>
      <c r="D28" s="66" t="s">
        <v>73</v>
      </c>
      <c r="E28" s="66" t="s">
        <v>77</v>
      </c>
      <c r="F28" s="91">
        <f>SUM(F23:F27)</f>
        <v>0</v>
      </c>
      <c r="G28" s="66"/>
      <c r="H28" s="66"/>
      <c r="I28" s="66"/>
      <c r="K28" s="66"/>
    </row>
    <row r="29" spans="1:11" ht="13.5" thickBot="1">
      <c r="A29" s="66"/>
      <c r="B29" s="66"/>
      <c r="C29" s="66"/>
      <c r="D29" s="66"/>
      <c r="E29" s="66"/>
      <c r="F29" s="66"/>
      <c r="G29" s="66"/>
      <c r="H29" s="66"/>
      <c r="I29" s="66"/>
      <c r="K29" s="66"/>
    </row>
    <row r="30" spans="1:11" ht="21" customHeight="1" thickBot="1">
      <c r="A30" s="92" t="s">
        <v>78</v>
      </c>
      <c r="B30" s="93" t="s">
        <v>79</v>
      </c>
      <c r="C30" s="94">
        <v>1</v>
      </c>
      <c r="D30" s="95" t="str">
        <f>+C7</f>
        <v>u.</v>
      </c>
      <c r="E30" s="96" t="s">
        <v>80</v>
      </c>
      <c r="F30" s="66"/>
      <c r="G30" s="66"/>
      <c r="H30" s="66"/>
      <c r="I30" s="66"/>
      <c r="K30" s="66"/>
    </row>
    <row r="31" spans="1:11" ht="12.75">
      <c r="A31" s="66"/>
      <c r="B31" s="66"/>
      <c r="C31" s="66"/>
      <c r="D31" s="66"/>
      <c r="E31" s="66"/>
      <c r="F31" s="66"/>
      <c r="G31" s="66" t="s">
        <v>57</v>
      </c>
      <c r="H31" s="66"/>
      <c r="I31" s="66"/>
      <c r="K31" s="66"/>
    </row>
    <row r="32" spans="1:11" ht="12.75">
      <c r="A32" s="97" t="s">
        <v>81</v>
      </c>
      <c r="B32" s="66"/>
      <c r="C32" s="66" t="s">
        <v>82</v>
      </c>
      <c r="D32" s="66" t="s">
        <v>57</v>
      </c>
      <c r="E32" s="66"/>
      <c r="F32" s="66"/>
      <c r="G32" s="66"/>
      <c r="H32" s="66"/>
      <c r="I32" s="66"/>
      <c r="K32" s="66"/>
    </row>
    <row r="33" spans="1:11" ht="12.75">
      <c r="A33" s="66"/>
      <c r="B33" s="66"/>
      <c r="C33" s="66"/>
      <c r="D33" s="66"/>
      <c r="E33" s="66"/>
      <c r="F33" s="66"/>
      <c r="G33" s="66"/>
      <c r="H33" s="66"/>
      <c r="I33" s="66"/>
      <c r="K33" s="66"/>
    </row>
    <row r="34" spans="1:11" ht="12.75">
      <c r="A34" s="98">
        <f>+'[1]equipos'!D11</f>
        <v>0.8</v>
      </c>
      <c r="B34" s="90" t="s">
        <v>83</v>
      </c>
      <c r="C34" s="74" t="s">
        <v>84</v>
      </c>
      <c r="D34" s="99" t="s">
        <v>85</v>
      </c>
      <c r="E34" s="100">
        <f>+'[1]equipos'!D9</f>
        <v>0.12</v>
      </c>
      <c r="F34" s="90" t="s">
        <v>86</v>
      </c>
      <c r="G34" s="66" t="s">
        <v>87</v>
      </c>
      <c r="H34" s="66"/>
      <c r="I34" s="66"/>
      <c r="K34" s="66"/>
    </row>
    <row r="35" spans="1:11" ht="12.75">
      <c r="A35" s="264" t="s">
        <v>88</v>
      </c>
      <c r="B35" s="264"/>
      <c r="C35" s="66"/>
      <c r="D35" s="265" t="s">
        <v>89</v>
      </c>
      <c r="E35" s="265"/>
      <c r="F35" s="265"/>
      <c r="G35" s="66"/>
      <c r="H35" s="66"/>
      <c r="I35" s="66"/>
      <c r="K35" s="66"/>
    </row>
    <row r="36" spans="1:11" ht="12.75">
      <c r="A36" s="66"/>
      <c r="B36" s="66"/>
      <c r="C36" s="66"/>
      <c r="D36" s="66"/>
      <c r="E36" s="66"/>
      <c r="F36" s="66"/>
      <c r="G36" s="66"/>
      <c r="H36" s="66"/>
      <c r="I36" s="66"/>
      <c r="K36" s="66"/>
    </row>
    <row r="37" spans="1:11" ht="12.75">
      <c r="A37" s="77">
        <f>(+'[1]equipos'!D11*F28*8/10000)</f>
        <v>0</v>
      </c>
      <c r="B37" s="66"/>
      <c r="C37" s="66" t="s">
        <v>84</v>
      </c>
      <c r="D37" s="66"/>
      <c r="E37" s="77">
        <f>(+F28*+'[1]equipos'!D9*8/4000)</f>
        <v>0</v>
      </c>
      <c r="F37" s="66"/>
      <c r="G37" s="66" t="s">
        <v>87</v>
      </c>
      <c r="H37" s="66"/>
      <c r="I37" s="101">
        <f>+A37+E37</f>
        <v>0</v>
      </c>
      <c r="J37" t="s">
        <v>90</v>
      </c>
      <c r="K37" s="66"/>
    </row>
    <row r="38" spans="1:11" ht="12.75">
      <c r="A38" s="66"/>
      <c r="B38" s="66"/>
      <c r="C38" s="66"/>
      <c r="D38" s="66"/>
      <c r="E38" s="66"/>
      <c r="F38" s="66"/>
      <c r="G38" s="66"/>
      <c r="H38" s="66"/>
      <c r="I38" s="66"/>
      <c r="K38" s="66"/>
    </row>
    <row r="39" spans="1:11" ht="12.75">
      <c r="A39" s="97" t="s">
        <v>91</v>
      </c>
      <c r="B39" s="66"/>
      <c r="C39" s="66" t="s">
        <v>92</v>
      </c>
      <c r="D39" s="66" t="s">
        <v>57</v>
      </c>
      <c r="E39" s="66"/>
      <c r="F39" s="66"/>
      <c r="G39" s="66"/>
      <c r="H39" s="66"/>
      <c r="I39" s="66"/>
      <c r="K39" s="66"/>
    </row>
    <row r="40" spans="1:11" ht="12.75">
      <c r="A40" s="79">
        <f>+'[1]equipos'!D13</f>
        <v>0.7</v>
      </c>
      <c r="B40" s="66" t="s">
        <v>93</v>
      </c>
      <c r="C40" s="66"/>
      <c r="D40" s="66"/>
      <c r="E40" s="66"/>
      <c r="F40" s="66"/>
      <c r="G40" s="66" t="s">
        <v>87</v>
      </c>
      <c r="H40" s="66"/>
      <c r="I40" s="101">
        <f>+'[1]equipos'!D13*A37</f>
        <v>0</v>
      </c>
      <c r="J40" s="102" t="s">
        <v>90</v>
      </c>
      <c r="K40" s="66"/>
    </row>
    <row r="41" spans="1:11" ht="12.75">
      <c r="A41" s="66"/>
      <c r="B41" s="66"/>
      <c r="C41" s="66"/>
      <c r="D41" s="66"/>
      <c r="E41" s="66"/>
      <c r="F41" s="66"/>
      <c r="G41" s="66"/>
      <c r="H41" s="66"/>
      <c r="I41" s="66"/>
      <c r="K41" s="66"/>
    </row>
    <row r="42" spans="1:11" ht="12.75">
      <c r="A42" s="97" t="s">
        <v>94</v>
      </c>
      <c r="B42" s="66"/>
      <c r="C42" s="66" t="s">
        <v>95</v>
      </c>
      <c r="D42" s="66" t="s">
        <v>57</v>
      </c>
      <c r="E42" s="66"/>
      <c r="F42" s="103" t="s">
        <v>57</v>
      </c>
      <c r="G42" s="66"/>
      <c r="H42" s="66"/>
      <c r="I42" s="66"/>
      <c r="K42" s="66"/>
    </row>
    <row r="43" spans="1:11" ht="12.75">
      <c r="A43" s="66">
        <f>+'[1]equipos'!D15</f>
        <v>0.13</v>
      </c>
      <c r="B43" s="66" t="s">
        <v>96</v>
      </c>
      <c r="C43" s="66">
        <f>C28</f>
        <v>0</v>
      </c>
      <c r="D43" s="66" t="s">
        <v>97</v>
      </c>
      <c r="E43" s="66" t="s">
        <v>98</v>
      </c>
      <c r="F43" s="104">
        <v>0</v>
      </c>
      <c r="G43" s="66" t="s">
        <v>87</v>
      </c>
      <c r="H43" s="66"/>
      <c r="I43" s="101">
        <f>+A43*C43*F43*8</f>
        <v>0</v>
      </c>
      <c r="J43" s="102" t="s">
        <v>90</v>
      </c>
      <c r="K43" s="66"/>
    </row>
    <row r="44" spans="1:11" ht="12.75">
      <c r="A44" s="66"/>
      <c r="B44" s="66"/>
      <c r="C44" s="66"/>
      <c r="D44" s="66"/>
      <c r="E44" s="66"/>
      <c r="F44" s="66"/>
      <c r="G44" s="66"/>
      <c r="H44" s="66"/>
      <c r="I44" s="66"/>
      <c r="K44" s="66"/>
    </row>
    <row r="45" spans="1:11" ht="12.75">
      <c r="A45" s="97" t="s">
        <v>99</v>
      </c>
      <c r="B45" s="66"/>
      <c r="C45" s="66" t="s">
        <v>100</v>
      </c>
      <c r="D45" s="66" t="s">
        <v>57</v>
      </c>
      <c r="E45" s="66"/>
      <c r="F45" s="66"/>
      <c r="G45" s="66"/>
      <c r="H45" s="66"/>
      <c r="I45" s="66"/>
      <c r="K45" s="66"/>
    </row>
    <row r="46" spans="1:11" ht="12.75">
      <c r="A46" s="79">
        <f>+'[1]equipos'!D17</f>
        <v>0.3</v>
      </c>
      <c r="B46" s="66" t="s">
        <v>101</v>
      </c>
      <c r="C46" s="66"/>
      <c r="D46" s="66"/>
      <c r="E46" s="66"/>
      <c r="F46" s="66"/>
      <c r="G46" s="66" t="s">
        <v>87</v>
      </c>
      <c r="H46" s="66"/>
      <c r="I46" s="98">
        <f>+I43*'[1]equipos'!D17</f>
        <v>0</v>
      </c>
      <c r="J46" s="102" t="s">
        <v>90</v>
      </c>
      <c r="K46" s="86"/>
    </row>
    <row r="47" spans="1:11" ht="12.75">
      <c r="A47" s="66"/>
      <c r="B47" s="66"/>
      <c r="C47" s="66"/>
      <c r="D47" s="66"/>
      <c r="E47" s="66"/>
      <c r="F47" s="66"/>
      <c r="G47" s="105"/>
      <c r="H47" s="66"/>
      <c r="I47" s="66"/>
      <c r="K47" s="66"/>
    </row>
    <row r="48" spans="1:11" ht="12.75">
      <c r="A48" s="66"/>
      <c r="B48" s="66"/>
      <c r="C48" s="66"/>
      <c r="D48" s="66"/>
      <c r="E48" s="66"/>
      <c r="F48" s="66"/>
      <c r="G48" s="106" t="s">
        <v>102</v>
      </c>
      <c r="H48" s="66"/>
      <c r="I48" s="77">
        <f>SUM(I37:I46)</f>
        <v>0</v>
      </c>
      <c r="J48" s="102" t="s">
        <v>90</v>
      </c>
      <c r="K48" s="66"/>
    </row>
    <row r="49" spans="1:11" ht="12.75">
      <c r="A49" s="66"/>
      <c r="B49" s="66"/>
      <c r="C49" s="66"/>
      <c r="D49" s="66"/>
      <c r="E49" s="66"/>
      <c r="F49" s="66"/>
      <c r="G49" s="107"/>
      <c r="H49" s="66"/>
      <c r="I49" s="77"/>
      <c r="K49" s="66"/>
    </row>
    <row r="50" spans="1:11" ht="21.75" customHeight="1">
      <c r="A50" s="108" t="s">
        <v>103</v>
      </c>
      <c r="B50" s="81"/>
      <c r="C50" s="81"/>
      <c r="D50" s="81" t="s">
        <v>57</v>
      </c>
      <c r="E50" s="82" t="s">
        <v>67</v>
      </c>
      <c r="F50" s="83" t="str">
        <f>+C7</f>
        <v>u.</v>
      </c>
      <c r="G50" s="84">
        <f>+I48/C30</f>
        <v>0</v>
      </c>
      <c r="H50" s="84" t="s">
        <v>104</v>
      </c>
      <c r="I50" s="85" t="e">
        <f>+G50/G68</f>
        <v>#DIV/0!</v>
      </c>
      <c r="K50" s="66"/>
    </row>
    <row r="51" spans="1:11" ht="12.75">
      <c r="A51" s="66"/>
      <c r="B51" s="66"/>
      <c r="C51" s="66"/>
      <c r="D51" s="66"/>
      <c r="E51" s="66"/>
      <c r="F51" s="66"/>
      <c r="G51" s="107"/>
      <c r="H51" s="66"/>
      <c r="I51" s="77"/>
      <c r="K51" s="66"/>
    </row>
    <row r="52" spans="1:11" ht="15.75">
      <c r="A52" s="87" t="s">
        <v>105</v>
      </c>
      <c r="B52" s="66"/>
      <c r="C52" s="66"/>
      <c r="D52" s="66"/>
      <c r="E52" s="66"/>
      <c r="F52" s="66"/>
      <c r="G52" s="66"/>
      <c r="H52" s="66"/>
      <c r="I52" s="66" t="s">
        <v>57</v>
      </c>
      <c r="K52" s="66"/>
    </row>
    <row r="53" spans="1:11" ht="12.75">
      <c r="A53" s="66"/>
      <c r="B53" s="66"/>
      <c r="C53" s="66"/>
      <c r="D53" s="66"/>
      <c r="E53" s="66"/>
      <c r="F53" s="66"/>
      <c r="G53" s="66"/>
      <c r="H53" s="66"/>
      <c r="I53" s="66"/>
      <c r="K53" s="66"/>
    </row>
    <row r="54" spans="1:11" ht="12.75">
      <c r="A54" s="66" t="s">
        <v>61</v>
      </c>
      <c r="B54" s="66" t="s">
        <v>106</v>
      </c>
      <c r="C54" s="66"/>
      <c r="D54" s="66" t="s">
        <v>107</v>
      </c>
      <c r="E54" s="66"/>
      <c r="F54" s="66"/>
      <c r="G54" s="66"/>
      <c r="H54" s="66"/>
      <c r="I54" s="66"/>
      <c r="K54" s="66"/>
    </row>
    <row r="55" spans="1:11" ht="6.75" customHeight="1">
      <c r="A55" s="66"/>
      <c r="B55" s="66"/>
      <c r="C55" s="66"/>
      <c r="D55" s="66"/>
      <c r="E55" s="66"/>
      <c r="F55" s="66"/>
      <c r="G55" s="66"/>
      <c r="H55" s="66"/>
      <c r="I55" s="66"/>
      <c r="K55" s="66"/>
    </row>
    <row r="56" spans="1:11" ht="12.75">
      <c r="A56" s="127">
        <v>0</v>
      </c>
      <c r="B56" s="66" t="s">
        <v>108</v>
      </c>
      <c r="C56" s="66"/>
      <c r="D56" s="77">
        <v>0</v>
      </c>
      <c r="E56" s="66" t="s">
        <v>109</v>
      </c>
      <c r="F56" s="66" t="s">
        <v>86</v>
      </c>
      <c r="G56" s="66" t="s">
        <v>87</v>
      </c>
      <c r="H56" s="66"/>
      <c r="I56" s="77">
        <f>+A56*D56*8</f>
        <v>0</v>
      </c>
      <c r="J56" s="102" t="s">
        <v>90</v>
      </c>
      <c r="K56" s="66"/>
    </row>
    <row r="57" spans="1:11" ht="12.75">
      <c r="A57" s="66">
        <v>0</v>
      </c>
      <c r="B57" s="66" t="s">
        <v>110</v>
      </c>
      <c r="C57" s="66"/>
      <c r="D57" s="77">
        <v>0</v>
      </c>
      <c r="E57" s="66" t="s">
        <v>109</v>
      </c>
      <c r="F57" s="66" t="s">
        <v>86</v>
      </c>
      <c r="G57" s="66" t="s">
        <v>87</v>
      </c>
      <c r="H57" s="66"/>
      <c r="I57" s="77">
        <f>+A57*D57*8</f>
        <v>0</v>
      </c>
      <c r="J57" s="102" t="s">
        <v>90</v>
      </c>
      <c r="K57" s="66"/>
    </row>
    <row r="58" spans="1:11" ht="12.75">
      <c r="A58" s="66">
        <v>0</v>
      </c>
      <c r="B58" s="66" t="s">
        <v>111</v>
      </c>
      <c r="C58" s="66"/>
      <c r="D58" s="77">
        <v>0</v>
      </c>
      <c r="E58" s="66" t="s">
        <v>109</v>
      </c>
      <c r="F58" s="66" t="s">
        <v>86</v>
      </c>
      <c r="G58" s="66" t="s">
        <v>87</v>
      </c>
      <c r="H58" s="66"/>
      <c r="I58" s="77">
        <f>+A58*D58*8</f>
        <v>0</v>
      </c>
      <c r="J58" s="102" t="s">
        <v>90</v>
      </c>
      <c r="K58" s="66"/>
    </row>
    <row r="59" spans="1:11" ht="12.75">
      <c r="A59" s="66">
        <v>0</v>
      </c>
      <c r="B59" s="66" t="s">
        <v>112</v>
      </c>
      <c r="C59" s="66"/>
      <c r="D59" s="77">
        <v>0</v>
      </c>
      <c r="E59" s="66" t="s">
        <v>109</v>
      </c>
      <c r="F59" s="66" t="s">
        <v>86</v>
      </c>
      <c r="G59" s="66" t="s">
        <v>87</v>
      </c>
      <c r="H59" s="66"/>
      <c r="I59" s="77">
        <f>+A59*D59*8</f>
        <v>0</v>
      </c>
      <c r="J59" s="102" t="s">
        <v>90</v>
      </c>
      <c r="K59" s="66"/>
    </row>
    <row r="60" spans="1:11" ht="12.75">
      <c r="A60" s="66"/>
      <c r="B60" s="66"/>
      <c r="C60" s="66"/>
      <c r="D60" s="77"/>
      <c r="E60" s="66"/>
      <c r="F60" s="66"/>
      <c r="G60" s="66"/>
      <c r="H60" s="66"/>
      <c r="I60" s="77"/>
      <c r="J60" s="102" t="s">
        <v>57</v>
      </c>
      <c r="K60" s="66"/>
    </row>
    <row r="61" spans="1:11" ht="12.75">
      <c r="A61" s="66"/>
      <c r="B61" s="66"/>
      <c r="C61" s="66"/>
      <c r="D61" s="66"/>
      <c r="E61" s="66"/>
      <c r="F61" s="66"/>
      <c r="G61" s="66"/>
      <c r="H61" s="66"/>
      <c r="I61" s="66"/>
      <c r="K61" s="66"/>
    </row>
    <row r="62" spans="1:11" ht="12.75">
      <c r="A62" s="66" t="s">
        <v>57</v>
      </c>
      <c r="B62" s="109" t="s">
        <v>57</v>
      </c>
      <c r="C62" s="66" t="s">
        <v>57</v>
      </c>
      <c r="D62" s="66"/>
      <c r="E62" s="66"/>
      <c r="F62" s="66"/>
      <c r="G62" s="106" t="s">
        <v>113</v>
      </c>
      <c r="H62" s="66"/>
      <c r="I62" s="77">
        <f>SUM(I56:I60)</f>
        <v>0</v>
      </c>
      <c r="J62" s="102" t="s">
        <v>90</v>
      </c>
      <c r="K62" s="66"/>
    </row>
    <row r="63" spans="1:11" ht="12.75">
      <c r="A63" s="66"/>
      <c r="B63" s="66"/>
      <c r="C63" s="66"/>
      <c r="D63" s="66"/>
      <c r="E63" s="66"/>
      <c r="F63" s="66"/>
      <c r="G63" s="66"/>
      <c r="H63" s="66"/>
      <c r="I63" s="77" t="s">
        <v>57</v>
      </c>
      <c r="K63" s="86"/>
    </row>
    <row r="64" spans="1:11" ht="23.25" customHeight="1">
      <c r="A64" s="110" t="s">
        <v>114</v>
      </c>
      <c r="B64" s="81"/>
      <c r="C64" s="81"/>
      <c r="D64" s="70"/>
      <c r="E64" s="82" t="s">
        <v>67</v>
      </c>
      <c r="F64" s="83" t="str">
        <f>+C7</f>
        <v>u.</v>
      </c>
      <c r="G64" s="84">
        <f>+I62/C30</f>
        <v>0</v>
      </c>
      <c r="H64" s="84" t="s">
        <v>115</v>
      </c>
      <c r="I64" s="85" t="e">
        <f>+G64/G68</f>
        <v>#DIV/0!</v>
      </c>
      <c r="K64" s="86"/>
    </row>
    <row r="65" spans="1:11" ht="12.75">
      <c r="A65" s="66"/>
      <c r="B65" s="66"/>
      <c r="C65" s="66"/>
      <c r="D65" s="66"/>
      <c r="E65" s="66"/>
      <c r="F65" s="66"/>
      <c r="G65" s="66"/>
      <c r="H65" s="66"/>
      <c r="I65" s="77"/>
      <c r="K65" s="86"/>
    </row>
    <row r="66" spans="1:11" ht="12.75">
      <c r="A66" s="70"/>
      <c r="B66" s="70"/>
      <c r="C66" s="70"/>
      <c r="D66" s="70"/>
      <c r="E66" s="70"/>
      <c r="F66" s="70"/>
      <c r="G66" s="70"/>
      <c r="H66" s="70"/>
      <c r="I66" s="111"/>
      <c r="K66" s="86"/>
    </row>
    <row r="67" spans="1:11" ht="7.5" customHeight="1" thickBot="1">
      <c r="A67" s="66"/>
      <c r="B67" s="66"/>
      <c r="C67" s="66"/>
      <c r="D67" s="66"/>
      <c r="E67" s="66"/>
      <c r="F67" s="66"/>
      <c r="G67" s="66"/>
      <c r="H67" s="66"/>
      <c r="I67" s="66"/>
      <c r="K67" s="66"/>
    </row>
    <row r="68" spans="1:11" ht="26.25" customHeight="1" thickBot="1">
      <c r="A68" s="112" t="s">
        <v>131</v>
      </c>
      <c r="B68" s="113"/>
      <c r="C68" s="113"/>
      <c r="D68" s="113"/>
      <c r="E68" s="113"/>
      <c r="F68" s="113"/>
      <c r="G68" s="114">
        <f>+G64+G50+G15</f>
        <v>0</v>
      </c>
      <c r="H68" s="115" t="s">
        <v>116</v>
      </c>
      <c r="I68" s="116" t="e">
        <f>I64+I50+I15</f>
        <v>#DIV/0!</v>
      </c>
      <c r="K68" s="66"/>
    </row>
    <row r="69" spans="1:11" ht="13.5" thickBot="1">
      <c r="A69" s="90"/>
      <c r="B69" s="90"/>
      <c r="C69" s="90"/>
      <c r="D69" s="90"/>
      <c r="E69" s="90" t="s">
        <v>57</v>
      </c>
      <c r="F69" s="90"/>
      <c r="G69" s="90"/>
      <c r="H69" s="117"/>
      <c r="I69" s="118"/>
      <c r="J69" s="119"/>
      <c r="K69" s="66"/>
    </row>
    <row r="70" spans="1:11" ht="28.5" customHeight="1" thickBot="1">
      <c r="A70" s="120" t="s">
        <v>117</v>
      </c>
      <c r="B70" s="113"/>
      <c r="C70" s="113"/>
      <c r="D70" s="113"/>
      <c r="E70" s="121" t="s">
        <v>132</v>
      </c>
      <c r="F70" s="113"/>
      <c r="G70" s="122" t="s">
        <v>118</v>
      </c>
      <c r="H70" s="122" t="str">
        <f>+C7</f>
        <v>u.</v>
      </c>
      <c r="I70" s="123">
        <f>+G68*'[1]CR1'!I30</f>
        <v>0</v>
      </c>
      <c r="J70" s="124"/>
      <c r="K70" s="125"/>
    </row>
    <row r="71" spans="1:11" ht="12.75">
      <c r="A71" s="66"/>
      <c r="B71" s="66"/>
      <c r="C71" s="66"/>
      <c r="D71" s="66"/>
      <c r="E71" s="66"/>
      <c r="F71" s="66"/>
      <c r="G71" s="66"/>
      <c r="H71" s="66"/>
      <c r="I71" s="66"/>
      <c r="K71" s="66"/>
    </row>
    <row r="72" spans="1:3" ht="12.75">
      <c r="A72" s="66"/>
      <c r="B72" s="66"/>
      <c r="C72" s="66"/>
    </row>
    <row r="73" spans="1:7" ht="12.75">
      <c r="A73" s="66"/>
      <c r="B73" s="66"/>
      <c r="C73" s="66"/>
      <c r="G73" s="63" t="s">
        <v>21</v>
      </c>
    </row>
  </sheetData>
  <sheetProtection/>
  <mergeCells count="4">
    <mergeCell ref="G2:I3"/>
    <mergeCell ref="G4:I4"/>
    <mergeCell ref="A35:B35"/>
    <mergeCell ref="D35:F35"/>
  </mergeCells>
  <printOptions/>
  <pageMargins left="0.75" right="0.41" top="0.78" bottom="1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PageLayoutView="0" workbookViewId="0" topLeftCell="A7">
      <selection activeCell="D31" sqref="D31"/>
    </sheetView>
  </sheetViews>
  <sheetFormatPr defaultColWidth="11.421875" defaultRowHeight="12.75"/>
  <cols>
    <col min="1" max="1" width="2.8515625" style="2" bestFit="1" customWidth="1"/>
    <col min="2" max="2" width="4.421875" style="2" customWidth="1"/>
    <col min="3" max="3" width="4.57421875" style="2" bestFit="1" customWidth="1"/>
    <col min="4" max="4" width="54.00390625" style="3" customWidth="1"/>
    <col min="5" max="5" width="7.57421875" style="3" customWidth="1"/>
    <col min="6" max="6" width="13.421875" style="205" customWidth="1"/>
    <col min="7" max="9" width="15.00390625" style="3" customWidth="1"/>
    <col min="10" max="10" width="1.1484375" style="3" customWidth="1"/>
    <col min="11" max="27" width="5.28125" style="3" customWidth="1"/>
    <col min="28" max="16384" width="11.421875" style="3" customWidth="1"/>
  </cols>
  <sheetData>
    <row r="1" s="1" customFormat="1" ht="41.25" customHeight="1"/>
    <row r="2" spans="2:6" ht="41.25" customHeight="1">
      <c r="B2" s="3"/>
      <c r="C2" s="3"/>
      <c r="F2" s="3"/>
    </row>
    <row r="3" spans="2:6" ht="41.25" customHeight="1">
      <c r="B3" s="3"/>
      <c r="C3" s="3"/>
      <c r="F3" s="3"/>
    </row>
    <row r="4" spans="2:6" ht="12.75" customHeight="1">
      <c r="B4" s="4"/>
      <c r="C4" s="3"/>
      <c r="F4" s="3"/>
    </row>
    <row r="5" spans="1:8" ht="28.5" customHeight="1">
      <c r="A5" s="245" t="s">
        <v>0</v>
      </c>
      <c r="B5" s="245"/>
      <c r="C5" s="245"/>
      <c r="D5" s="245"/>
      <c r="E5" s="245"/>
      <c r="F5" s="245"/>
      <c r="G5" s="245"/>
      <c r="H5" s="245"/>
    </row>
    <row r="6" spans="2:6" ht="7.5" customHeight="1">
      <c r="B6" s="3"/>
      <c r="C6" s="3"/>
      <c r="F6" s="3"/>
    </row>
    <row r="7" spans="1:9" s="8" customFormat="1" ht="29.25" customHeight="1">
      <c r="A7" s="7" t="s">
        <v>195</v>
      </c>
      <c r="E7" s="9" t="s">
        <v>153</v>
      </c>
      <c r="F7" s="240" t="s">
        <v>196</v>
      </c>
      <c r="G7" s="240"/>
      <c r="H7" s="240"/>
      <c r="I7" s="240"/>
    </row>
    <row r="8" spans="1:10" s="10" customFormat="1" ht="18">
      <c r="A8" s="6"/>
      <c r="B8" s="6"/>
      <c r="C8" s="6"/>
      <c r="D8" s="44"/>
      <c r="E8" s="38"/>
      <c r="F8" s="170"/>
      <c r="G8" s="38"/>
      <c r="H8" s="38"/>
      <c r="I8" s="45"/>
      <c r="J8" s="38"/>
    </row>
    <row r="9" spans="1:10" s="12" customFormat="1" ht="23.25">
      <c r="A9" s="47" t="s">
        <v>119</v>
      </c>
      <c r="E9" s="277" t="s">
        <v>169</v>
      </c>
      <c r="F9" s="277"/>
      <c r="H9" s="12" t="s">
        <v>120</v>
      </c>
      <c r="I9" s="14"/>
      <c r="J9" s="14"/>
    </row>
    <row r="10" spans="1:9" s="12" customFormat="1" ht="21.75" customHeight="1">
      <c r="A10" s="11"/>
      <c r="B10" s="46"/>
      <c r="C10" s="46"/>
      <c r="E10" s="40"/>
      <c r="F10" s="192"/>
      <c r="G10" s="14"/>
      <c r="H10" s="14"/>
      <c r="I10" s="41"/>
    </row>
    <row r="11" spans="5:6" ht="13.5" thickBot="1">
      <c r="E11" s="16"/>
      <c r="F11" s="202"/>
    </row>
    <row r="12" spans="1:10" s="1" customFormat="1" ht="13.5" thickBot="1">
      <c r="A12" s="252" t="s">
        <v>12</v>
      </c>
      <c r="B12" s="249" t="s">
        <v>11</v>
      </c>
      <c r="C12" s="249" t="s">
        <v>13</v>
      </c>
      <c r="D12" s="18"/>
      <c r="E12" s="18"/>
      <c r="F12" s="194"/>
      <c r="G12" s="246" t="s">
        <v>121</v>
      </c>
      <c r="H12" s="247"/>
      <c r="I12" s="248"/>
      <c r="J12" s="19"/>
    </row>
    <row r="13" spans="1:10" s="1" customFormat="1" ht="12.75">
      <c r="A13" s="253"/>
      <c r="B13" s="250"/>
      <c r="C13" s="250"/>
      <c r="D13" s="20" t="s">
        <v>14</v>
      </c>
      <c r="E13" s="20" t="s">
        <v>1</v>
      </c>
      <c r="F13" s="195" t="s">
        <v>2</v>
      </c>
      <c r="G13" s="271" t="s">
        <v>122</v>
      </c>
      <c r="H13" s="274" t="s">
        <v>123</v>
      </c>
      <c r="I13" s="266" t="s">
        <v>124</v>
      </c>
      <c r="J13" s="19"/>
    </row>
    <row r="14" spans="1:10" s="1" customFormat="1" ht="12.75">
      <c r="A14" s="253"/>
      <c r="B14" s="250"/>
      <c r="C14" s="250"/>
      <c r="D14" s="20"/>
      <c r="E14" s="20" t="s">
        <v>3</v>
      </c>
      <c r="F14" s="195" t="s">
        <v>19</v>
      </c>
      <c r="G14" s="272"/>
      <c r="H14" s="275"/>
      <c r="I14" s="267"/>
      <c r="J14" s="19"/>
    </row>
    <row r="15" spans="1:10" s="1" customFormat="1" ht="12.75">
      <c r="A15" s="253"/>
      <c r="B15" s="250"/>
      <c r="C15" s="250"/>
      <c r="D15" s="27"/>
      <c r="E15" s="26" t="s">
        <v>6</v>
      </c>
      <c r="F15" s="195"/>
      <c r="G15" s="272"/>
      <c r="H15" s="275"/>
      <c r="I15" s="267"/>
      <c r="J15" s="19"/>
    </row>
    <row r="16" spans="1:10" s="1" customFormat="1" ht="13.5" thickBot="1">
      <c r="A16" s="254"/>
      <c r="B16" s="251"/>
      <c r="C16" s="251"/>
      <c r="D16" s="29"/>
      <c r="E16" s="30"/>
      <c r="F16" s="196"/>
      <c r="G16" s="273"/>
      <c r="H16" s="276"/>
      <c r="I16" s="268"/>
      <c r="J16" s="19"/>
    </row>
    <row r="17" spans="1:10" s="1" customFormat="1" ht="12.75">
      <c r="A17" s="21"/>
      <c r="B17" s="21"/>
      <c r="C17" s="21"/>
      <c r="D17" s="39"/>
      <c r="E17" s="28"/>
      <c r="F17" s="197"/>
      <c r="G17" s="28"/>
      <c r="H17" s="28"/>
      <c r="I17" s="28"/>
      <c r="J17" s="19"/>
    </row>
    <row r="18" spans="1:10" s="43" customFormat="1" ht="15.75">
      <c r="A18" s="224">
        <v>1</v>
      </c>
      <c r="B18" s="241" t="s">
        <v>179</v>
      </c>
      <c r="C18" s="241"/>
      <c r="D18" s="242"/>
      <c r="E18" s="165"/>
      <c r="F18" s="225"/>
      <c r="G18" s="165"/>
      <c r="H18" s="164" t="e">
        <f>H19+H22+#REF!+H25</f>
        <v>#REF!</v>
      </c>
      <c r="I18" s="236" t="e">
        <f>I36</f>
        <v>#REF!</v>
      </c>
      <c r="J18" s="42"/>
    </row>
    <row r="19" spans="1:10" s="43" customFormat="1" ht="12.75">
      <c r="A19" s="126"/>
      <c r="B19" s="126">
        <v>1</v>
      </c>
      <c r="C19" s="243" t="s">
        <v>167</v>
      </c>
      <c r="D19" s="244"/>
      <c r="E19" s="228"/>
      <c r="F19" s="228"/>
      <c r="G19" s="161"/>
      <c r="H19" s="160">
        <f>SUM(H20:H21)</f>
        <v>0</v>
      </c>
      <c r="I19" s="235" t="e">
        <f aca="true" t="shared" si="0" ref="I19:I25">H19/$H$18</f>
        <v>#REF!</v>
      </c>
      <c r="J19" s="42"/>
    </row>
    <row r="20" spans="1:9" s="35" customFormat="1" ht="14.25">
      <c r="A20" s="166">
        <v>1</v>
      </c>
      <c r="B20" s="166">
        <v>1</v>
      </c>
      <c r="C20" s="166">
        <v>10</v>
      </c>
      <c r="D20" s="232" t="s">
        <v>170</v>
      </c>
      <c r="E20" s="198" t="s">
        <v>166</v>
      </c>
      <c r="F20" s="203">
        <v>0</v>
      </c>
      <c r="G20" s="203">
        <v>0</v>
      </c>
      <c r="H20" s="203">
        <f>F20*G20</f>
        <v>0</v>
      </c>
      <c r="I20" s="234" t="e">
        <f t="shared" si="0"/>
        <v>#REF!</v>
      </c>
    </row>
    <row r="21" spans="1:9" s="35" customFormat="1" ht="14.25">
      <c r="A21" s="166">
        <v>1</v>
      </c>
      <c r="B21" s="166">
        <v>1</v>
      </c>
      <c r="C21" s="166">
        <v>20</v>
      </c>
      <c r="D21" s="232" t="s">
        <v>171</v>
      </c>
      <c r="E21" s="198" t="s">
        <v>166</v>
      </c>
      <c r="F21" s="203">
        <v>0</v>
      </c>
      <c r="G21" s="203">
        <v>0</v>
      </c>
      <c r="H21" s="203">
        <f>F21*G21</f>
        <v>0</v>
      </c>
      <c r="I21" s="234" t="e">
        <f t="shared" si="0"/>
        <v>#REF!</v>
      </c>
    </row>
    <row r="22" spans="1:10" s="43" customFormat="1" ht="12.75">
      <c r="A22" s="226"/>
      <c r="B22" s="226">
        <v>2</v>
      </c>
      <c r="C22" s="243" t="s">
        <v>181</v>
      </c>
      <c r="D22" s="244"/>
      <c r="E22" s="228"/>
      <c r="F22" s="233"/>
      <c r="G22" s="161"/>
      <c r="H22" s="160">
        <f>SUM(H23:H24)</f>
        <v>0</v>
      </c>
      <c r="I22" s="235" t="e">
        <f t="shared" si="0"/>
        <v>#REF!</v>
      </c>
      <c r="J22" s="42"/>
    </row>
    <row r="23" spans="1:10" s="43" customFormat="1" ht="14.25">
      <c r="A23" s="166">
        <v>1</v>
      </c>
      <c r="B23" s="166">
        <v>2</v>
      </c>
      <c r="C23" s="166">
        <v>10</v>
      </c>
      <c r="D23" s="232" t="s">
        <v>174</v>
      </c>
      <c r="E23" s="198" t="s">
        <v>175</v>
      </c>
      <c r="F23" s="203">
        <v>0</v>
      </c>
      <c r="G23" s="203">
        <v>0</v>
      </c>
      <c r="H23" s="203">
        <f>F23*G23</f>
        <v>0</v>
      </c>
      <c r="I23" s="234" t="e">
        <f t="shared" si="0"/>
        <v>#REF!</v>
      </c>
      <c r="J23" s="42"/>
    </row>
    <row r="24" spans="1:10" s="43" customFormat="1" ht="14.25">
      <c r="A24" s="166">
        <v>1</v>
      </c>
      <c r="B24" s="166">
        <v>2</v>
      </c>
      <c r="C24" s="166">
        <v>20</v>
      </c>
      <c r="D24" s="232" t="s">
        <v>173</v>
      </c>
      <c r="E24" s="198" t="s">
        <v>175</v>
      </c>
      <c r="F24" s="203">
        <v>0</v>
      </c>
      <c r="G24" s="203">
        <v>0</v>
      </c>
      <c r="H24" s="203">
        <f>F24*G24</f>
        <v>0</v>
      </c>
      <c r="I24" s="234" t="e">
        <f t="shared" si="0"/>
        <v>#REF!</v>
      </c>
      <c r="J24" s="42"/>
    </row>
    <row r="25" spans="1:9" s="35" customFormat="1" ht="14.25">
      <c r="A25" s="226"/>
      <c r="B25" s="226">
        <v>3</v>
      </c>
      <c r="C25" s="227" t="s">
        <v>168</v>
      </c>
      <c r="D25" s="161"/>
      <c r="E25" s="228"/>
      <c r="F25" s="233"/>
      <c r="G25" s="161"/>
      <c r="H25" s="160">
        <f>SUM(H26:H34)</f>
        <v>0</v>
      </c>
      <c r="I25" s="235" t="e">
        <f t="shared" si="0"/>
        <v>#REF!</v>
      </c>
    </row>
    <row r="26" spans="1:9" s="35" customFormat="1" ht="14.25">
      <c r="A26" s="166">
        <v>1</v>
      </c>
      <c r="B26" s="166">
        <v>3</v>
      </c>
      <c r="C26" s="166">
        <v>10</v>
      </c>
      <c r="D26" s="217" t="s">
        <v>182</v>
      </c>
      <c r="E26" s="198" t="s">
        <v>175</v>
      </c>
      <c r="F26" s="203">
        <v>0</v>
      </c>
      <c r="G26" s="203">
        <v>0</v>
      </c>
      <c r="H26" s="203">
        <f aca="true" t="shared" si="1" ref="H26:H34">F26*G26</f>
        <v>0</v>
      </c>
      <c r="I26" s="234" t="e">
        <f aca="true" t="shared" si="2" ref="I26:I34">H26/$H$18</f>
        <v>#REF!</v>
      </c>
    </row>
    <row r="27" spans="1:9" s="35" customFormat="1" ht="14.25">
      <c r="A27" s="166">
        <v>1</v>
      </c>
      <c r="B27" s="166">
        <v>3</v>
      </c>
      <c r="C27" s="166">
        <v>15</v>
      </c>
      <c r="D27" s="217" t="s">
        <v>183</v>
      </c>
      <c r="E27" s="198" t="s">
        <v>175</v>
      </c>
      <c r="F27" s="203">
        <v>0</v>
      </c>
      <c r="G27" s="203">
        <v>0</v>
      </c>
      <c r="H27" s="203">
        <f t="shared" si="1"/>
        <v>0</v>
      </c>
      <c r="I27" s="234" t="e">
        <f t="shared" si="2"/>
        <v>#REF!</v>
      </c>
    </row>
    <row r="28" spans="1:9" s="35" customFormat="1" ht="14.25">
      <c r="A28" s="166">
        <v>1</v>
      </c>
      <c r="B28" s="166">
        <v>3</v>
      </c>
      <c r="C28" s="166">
        <v>16</v>
      </c>
      <c r="D28" s="217" t="s">
        <v>184</v>
      </c>
      <c r="E28" s="198" t="s">
        <v>175</v>
      </c>
      <c r="F28" s="203">
        <v>0</v>
      </c>
      <c r="G28" s="203">
        <v>0</v>
      </c>
      <c r="H28" s="203">
        <f t="shared" si="1"/>
        <v>0</v>
      </c>
      <c r="I28" s="234" t="e">
        <f t="shared" si="2"/>
        <v>#REF!</v>
      </c>
    </row>
    <row r="29" spans="1:9" s="35" customFormat="1" ht="14.25">
      <c r="A29" s="166">
        <v>1</v>
      </c>
      <c r="B29" s="166">
        <v>3</v>
      </c>
      <c r="C29" s="166">
        <v>17</v>
      </c>
      <c r="D29" s="217" t="s">
        <v>185</v>
      </c>
      <c r="E29" s="198" t="s">
        <v>175</v>
      </c>
      <c r="F29" s="203">
        <v>0</v>
      </c>
      <c r="G29" s="203">
        <v>0</v>
      </c>
      <c r="H29" s="203">
        <f t="shared" si="1"/>
        <v>0</v>
      </c>
      <c r="I29" s="234" t="e">
        <f t="shared" si="2"/>
        <v>#REF!</v>
      </c>
    </row>
    <row r="30" spans="1:9" s="35" customFormat="1" ht="14.25">
      <c r="A30" s="166">
        <v>1</v>
      </c>
      <c r="B30" s="166">
        <v>3</v>
      </c>
      <c r="C30" s="166">
        <v>18</v>
      </c>
      <c r="D30" s="284" t="s">
        <v>198</v>
      </c>
      <c r="E30" s="198" t="s">
        <v>175</v>
      </c>
      <c r="F30" s="203">
        <v>0</v>
      </c>
      <c r="G30" s="203">
        <v>0</v>
      </c>
      <c r="H30" s="203">
        <f t="shared" si="1"/>
        <v>0</v>
      </c>
      <c r="I30" s="234" t="e">
        <f t="shared" si="2"/>
        <v>#REF!</v>
      </c>
    </row>
    <row r="31" spans="1:9" s="35" customFormat="1" ht="14.25">
      <c r="A31" s="166">
        <v>1</v>
      </c>
      <c r="B31" s="166">
        <v>3</v>
      </c>
      <c r="C31" s="166">
        <v>20</v>
      </c>
      <c r="D31" s="217" t="s">
        <v>176</v>
      </c>
      <c r="E31" s="198" t="s">
        <v>178</v>
      </c>
      <c r="F31" s="203">
        <v>0</v>
      </c>
      <c r="G31" s="203">
        <v>0</v>
      </c>
      <c r="H31" s="203">
        <f t="shared" si="1"/>
        <v>0</v>
      </c>
      <c r="I31" s="234" t="e">
        <f t="shared" si="2"/>
        <v>#REF!</v>
      </c>
    </row>
    <row r="32" spans="1:9" s="35" customFormat="1" ht="14.25">
      <c r="A32" s="166">
        <v>1</v>
      </c>
      <c r="B32" s="166">
        <v>3</v>
      </c>
      <c r="C32" s="166">
        <v>25</v>
      </c>
      <c r="D32" s="217" t="s">
        <v>177</v>
      </c>
      <c r="E32" s="198" t="s">
        <v>178</v>
      </c>
      <c r="F32" s="203">
        <v>0</v>
      </c>
      <c r="G32" s="203">
        <v>0</v>
      </c>
      <c r="H32" s="203">
        <f t="shared" si="1"/>
        <v>0</v>
      </c>
      <c r="I32" s="234" t="e">
        <f t="shared" si="2"/>
        <v>#REF!</v>
      </c>
    </row>
    <row r="33" spans="1:9" s="35" customFormat="1" ht="14.25">
      <c r="A33" s="166">
        <v>1</v>
      </c>
      <c r="B33" s="166">
        <v>3</v>
      </c>
      <c r="C33" s="166">
        <v>30</v>
      </c>
      <c r="D33" s="217" t="s">
        <v>187</v>
      </c>
      <c r="E33" s="198" t="s">
        <v>178</v>
      </c>
      <c r="F33" s="203">
        <v>0</v>
      </c>
      <c r="G33" s="203">
        <v>0</v>
      </c>
      <c r="H33" s="203">
        <f t="shared" si="1"/>
        <v>0</v>
      </c>
      <c r="I33" s="234" t="e">
        <f t="shared" si="2"/>
        <v>#REF!</v>
      </c>
    </row>
    <row r="34" spans="1:9" s="35" customFormat="1" ht="14.25">
      <c r="A34" s="166">
        <v>1</v>
      </c>
      <c r="B34" s="166">
        <v>3</v>
      </c>
      <c r="C34" s="166">
        <v>35</v>
      </c>
      <c r="D34" s="217" t="s">
        <v>188</v>
      </c>
      <c r="E34" s="198" t="s">
        <v>178</v>
      </c>
      <c r="F34" s="203">
        <v>0</v>
      </c>
      <c r="G34" s="203">
        <v>0</v>
      </c>
      <c r="H34" s="203">
        <f t="shared" si="1"/>
        <v>0</v>
      </c>
      <c r="I34" s="234" t="e">
        <f t="shared" si="2"/>
        <v>#REF!</v>
      </c>
    </row>
    <row r="35" spans="1:6" s="1" customFormat="1" ht="12.75">
      <c r="A35" s="15"/>
      <c r="B35" s="15"/>
      <c r="C35" s="15"/>
      <c r="F35" s="204"/>
    </row>
    <row r="36" spans="1:9" s="1" customFormat="1" ht="15.75">
      <c r="A36" s="269" t="s">
        <v>125</v>
      </c>
      <c r="B36" s="269"/>
      <c r="C36" s="269"/>
      <c r="D36" s="269"/>
      <c r="E36" s="269"/>
      <c r="F36" s="269"/>
      <c r="G36" s="269"/>
      <c r="H36" s="162" t="e">
        <f>H18</f>
        <v>#REF!</v>
      </c>
      <c r="I36" s="163" t="e">
        <f>I25+#REF!+I22+I19</f>
        <v>#REF!</v>
      </c>
    </row>
    <row r="37" spans="1:9" s="1" customFormat="1" ht="60" customHeight="1">
      <c r="A37" s="270" t="s">
        <v>135</v>
      </c>
      <c r="B37" s="270"/>
      <c r="C37" s="270"/>
      <c r="D37" s="270"/>
      <c r="E37" s="270"/>
      <c r="F37" s="270"/>
      <c r="G37" s="270"/>
      <c r="H37" s="270"/>
      <c r="I37" s="270"/>
    </row>
    <row r="38" spans="1:6" s="1" customFormat="1" ht="12.75">
      <c r="A38" s="15"/>
      <c r="B38" s="15"/>
      <c r="C38" s="15"/>
      <c r="F38" s="204"/>
    </row>
    <row r="39" spans="1:6" s="1" customFormat="1" ht="12.75">
      <c r="A39" s="15"/>
      <c r="B39" s="15"/>
      <c r="C39" s="15"/>
      <c r="F39" s="204"/>
    </row>
    <row r="40" spans="1:6" s="1" customFormat="1" ht="12.75">
      <c r="A40" s="15"/>
      <c r="C40" s="15"/>
      <c r="F40" s="204"/>
    </row>
    <row r="41" spans="1:9" s="1" customFormat="1" ht="12.75">
      <c r="A41" s="15"/>
      <c r="B41" s="36"/>
      <c r="C41" s="15"/>
      <c r="F41" s="204"/>
      <c r="H41" s="63" t="s">
        <v>21</v>
      </c>
      <c r="I41" s="36"/>
    </row>
    <row r="42" spans="1:6" s="1" customFormat="1" ht="12.75">
      <c r="A42" s="15"/>
      <c r="B42" s="15"/>
      <c r="C42" s="15"/>
      <c r="F42" s="204"/>
    </row>
    <row r="43" spans="1:6" s="1" customFormat="1" ht="12.75">
      <c r="A43" s="15"/>
      <c r="B43" s="15"/>
      <c r="C43" s="15"/>
      <c r="F43" s="204"/>
    </row>
    <row r="44" spans="1:6" s="1" customFormat="1" ht="18.75" customHeight="1">
      <c r="A44" s="15"/>
      <c r="B44" s="15"/>
      <c r="C44" s="15"/>
      <c r="F44" s="204"/>
    </row>
    <row r="45" spans="1:6" s="1" customFormat="1" ht="12.75">
      <c r="A45" s="15"/>
      <c r="B45" s="15"/>
      <c r="C45" s="15"/>
      <c r="F45" s="204"/>
    </row>
    <row r="46" spans="1:6" s="1" customFormat="1" ht="12.75">
      <c r="A46" s="15"/>
      <c r="B46" s="15"/>
      <c r="C46" s="15"/>
      <c r="F46" s="204"/>
    </row>
  </sheetData>
  <sheetProtection/>
  <mergeCells count="15">
    <mergeCell ref="H13:H16"/>
    <mergeCell ref="B18:D18"/>
    <mergeCell ref="C19:D19"/>
    <mergeCell ref="C22:D22"/>
    <mergeCell ref="E9:F9"/>
    <mergeCell ref="I13:I16"/>
    <mergeCell ref="F7:I7"/>
    <mergeCell ref="A36:G36"/>
    <mergeCell ref="A37:I37"/>
    <mergeCell ref="A5:H5"/>
    <mergeCell ref="G12:I12"/>
    <mergeCell ref="C12:C16"/>
    <mergeCell ref="A12:A16"/>
    <mergeCell ref="B12:B16"/>
    <mergeCell ref="G13:G16"/>
  </mergeCells>
  <printOptions/>
  <pageMargins left="0.75" right="0.75" top="1" bottom="1" header="0" footer="0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9"/>
  <sheetViews>
    <sheetView zoomScalePageLayoutView="0" workbookViewId="0" topLeftCell="A4">
      <selection activeCell="J5" sqref="J5"/>
    </sheetView>
  </sheetViews>
  <sheetFormatPr defaultColWidth="11.421875" defaultRowHeight="12.75"/>
  <cols>
    <col min="1" max="1" width="2.8515625" style="2" bestFit="1" customWidth="1"/>
    <col min="2" max="2" width="37.7109375" style="3" customWidth="1"/>
    <col min="3" max="3" width="12.00390625" style="3" customWidth="1"/>
    <col min="4" max="5" width="13.421875" style="3" customWidth="1"/>
    <col min="6" max="8" width="15.00390625" style="3" customWidth="1"/>
    <col min="9" max="9" width="1.1484375" style="3" customWidth="1"/>
    <col min="10" max="26" width="5.28125" style="3" customWidth="1"/>
    <col min="27" max="16384" width="11.421875" style="3" customWidth="1"/>
  </cols>
  <sheetData>
    <row r="1" s="1" customFormat="1" ht="33" customHeight="1"/>
    <row r="3" ht="33.75" customHeight="1"/>
    <row r="4" spans="2:6" ht="20.25">
      <c r="B4" s="4"/>
      <c r="F4" s="5"/>
    </row>
    <row r="5" spans="1:8" ht="32.25" customHeight="1">
      <c r="A5" s="245" t="s">
        <v>0</v>
      </c>
      <c r="B5" s="245"/>
      <c r="C5" s="245"/>
      <c r="D5" s="245"/>
      <c r="E5" s="245"/>
      <c r="F5" s="245"/>
      <c r="G5" s="245"/>
      <c r="H5" s="245"/>
    </row>
    <row r="7" spans="1:8" s="8" customFormat="1" ht="28.5" customHeight="1">
      <c r="A7" s="7" t="s">
        <v>195</v>
      </c>
      <c r="E7" s="9" t="s">
        <v>153</v>
      </c>
      <c r="F7" s="240" t="s">
        <v>196</v>
      </c>
      <c r="G7" s="240"/>
      <c r="H7" s="240"/>
    </row>
    <row r="8" spans="1:9" s="10" customFormat="1" ht="18">
      <c r="A8" s="6"/>
      <c r="B8" s="44"/>
      <c r="C8" s="38"/>
      <c r="D8" s="38"/>
      <c r="E8" s="38"/>
      <c r="F8" s="38"/>
      <c r="G8" s="38"/>
      <c r="H8" s="45"/>
      <c r="I8" s="38"/>
    </row>
    <row r="9" spans="1:9" s="12" customFormat="1" ht="35.25">
      <c r="A9" s="47" t="s">
        <v>42</v>
      </c>
      <c r="D9" s="13"/>
      <c r="E9" s="13"/>
      <c r="H9" s="14"/>
      <c r="I9" s="14"/>
    </row>
    <row r="10" spans="1:8" s="12" customFormat="1" ht="21.75" customHeight="1">
      <c r="A10" s="11"/>
      <c r="C10" s="40"/>
      <c r="D10" s="13"/>
      <c r="E10" s="13"/>
      <c r="F10" s="14"/>
      <c r="G10" s="14"/>
      <c r="H10" s="41"/>
    </row>
    <row r="11" spans="3:5" ht="12.75">
      <c r="C11" s="16"/>
      <c r="D11" s="17"/>
      <c r="E11" s="17"/>
    </row>
    <row r="12" spans="1:8" s="37" customFormat="1" ht="12.75" customHeight="1">
      <c r="A12" s="278" t="s">
        <v>31</v>
      </c>
      <c r="B12" s="281" t="s">
        <v>43</v>
      </c>
      <c r="C12" s="50"/>
      <c r="D12" s="50"/>
      <c r="E12" s="50"/>
      <c r="F12" s="50"/>
      <c r="G12" s="52"/>
      <c r="H12" s="53"/>
    </row>
    <row r="13" spans="1:8" s="37" customFormat="1" ht="12">
      <c r="A13" s="279"/>
      <c r="B13" s="282"/>
      <c r="C13" s="20" t="s">
        <v>22</v>
      </c>
      <c r="D13" s="20" t="s">
        <v>44</v>
      </c>
      <c r="E13" s="20" t="s">
        <v>40</v>
      </c>
      <c r="F13" s="20" t="s">
        <v>45</v>
      </c>
      <c r="G13" s="20" t="s">
        <v>134</v>
      </c>
      <c r="H13" s="54" t="s">
        <v>30</v>
      </c>
    </row>
    <row r="14" spans="1:8" s="37" customFormat="1" ht="12">
      <c r="A14" s="280"/>
      <c r="B14" s="283"/>
      <c r="C14" s="51"/>
      <c r="D14" s="51"/>
      <c r="E14" s="51"/>
      <c r="F14" s="51"/>
      <c r="G14" s="56"/>
      <c r="H14" s="58"/>
    </row>
    <row r="15" spans="1:9" s="1" customFormat="1" ht="19.5" customHeight="1">
      <c r="A15" s="21"/>
      <c r="B15" s="39"/>
      <c r="C15" s="28"/>
      <c r="D15" s="28"/>
      <c r="E15" s="28"/>
      <c r="F15" s="28"/>
      <c r="G15" s="28"/>
      <c r="H15" s="28"/>
      <c r="I15" s="19"/>
    </row>
    <row r="16" spans="1:8" s="1" customFormat="1" ht="12.75">
      <c r="A16" s="59"/>
      <c r="B16" s="60"/>
      <c r="C16" s="60"/>
      <c r="D16" s="60"/>
      <c r="E16" s="60"/>
      <c r="F16" s="60"/>
      <c r="G16" s="60"/>
      <c r="H16" s="60"/>
    </row>
    <row r="17" spans="1:8" s="1" customFormat="1" ht="12.75">
      <c r="A17" s="59"/>
      <c r="B17" s="60"/>
      <c r="C17" s="60"/>
      <c r="D17" s="60"/>
      <c r="E17" s="60"/>
      <c r="F17" s="60"/>
      <c r="G17" s="60"/>
      <c r="H17" s="60"/>
    </row>
    <row r="18" spans="1:8" s="1" customFormat="1" ht="12.75">
      <c r="A18" s="59"/>
      <c r="B18" s="60"/>
      <c r="C18" s="60"/>
      <c r="D18" s="60"/>
      <c r="E18" s="60"/>
      <c r="F18" s="60"/>
      <c r="G18" s="60"/>
      <c r="H18" s="60"/>
    </row>
    <row r="19" spans="1:8" s="1" customFormat="1" ht="12.75">
      <c r="A19" s="59"/>
      <c r="B19" s="60"/>
      <c r="C19" s="60"/>
      <c r="D19" s="60"/>
      <c r="E19" s="60"/>
      <c r="F19" s="60"/>
      <c r="G19" s="60"/>
      <c r="H19" s="60"/>
    </row>
    <row r="20" spans="1:8" s="1" customFormat="1" ht="12.75">
      <c r="A20" s="59"/>
      <c r="B20" s="60"/>
      <c r="C20" s="60"/>
      <c r="D20" s="60"/>
      <c r="E20" s="60"/>
      <c r="F20" s="60"/>
      <c r="G20" s="60"/>
      <c r="H20" s="60"/>
    </row>
    <row r="21" spans="1:8" s="1" customFormat="1" ht="12.75">
      <c r="A21" s="59"/>
      <c r="B21" s="60"/>
      <c r="C21" s="60"/>
      <c r="D21" s="60"/>
      <c r="E21" s="60"/>
      <c r="F21" s="60"/>
      <c r="G21" s="60"/>
      <c r="H21" s="60"/>
    </row>
    <row r="22" spans="1:8" s="1" customFormat="1" ht="12.75">
      <c r="A22" s="59"/>
      <c r="B22" s="60"/>
      <c r="C22" s="61"/>
      <c r="D22" s="60"/>
      <c r="E22" s="60"/>
      <c r="F22" s="60"/>
      <c r="G22" s="62"/>
      <c r="H22" s="61"/>
    </row>
    <row r="23" spans="1:8" s="1" customFormat="1" ht="12.75">
      <c r="A23" s="59"/>
      <c r="B23" s="60"/>
      <c r="C23" s="60"/>
      <c r="D23" s="60"/>
      <c r="E23" s="60"/>
      <c r="F23" s="60"/>
      <c r="G23" s="60"/>
      <c r="H23" s="60"/>
    </row>
    <row r="24" spans="1:8" s="1" customFormat="1" ht="12.75">
      <c r="A24" s="59"/>
      <c r="B24" s="60"/>
      <c r="C24" s="60"/>
      <c r="D24" s="60"/>
      <c r="E24" s="60"/>
      <c r="F24" s="60"/>
      <c r="G24" s="60"/>
      <c r="H24" s="60"/>
    </row>
    <row r="25" s="1" customFormat="1" ht="12.75">
      <c r="A25" s="15"/>
    </row>
    <row r="26" s="1" customFormat="1" ht="12.75">
      <c r="A26" s="15"/>
    </row>
    <row r="27" s="1" customFormat="1" ht="12.75">
      <c r="A27" s="15"/>
    </row>
    <row r="28" spans="1:6" s="1" customFormat="1" ht="12.75">
      <c r="A28" s="15"/>
      <c r="F28" s="63" t="s">
        <v>21</v>
      </c>
    </row>
    <row r="29" s="1" customFormat="1" ht="12.75">
      <c r="A29" s="15"/>
    </row>
    <row r="30" s="1" customFormat="1" ht="12.75">
      <c r="A30" s="15"/>
    </row>
    <row r="31" s="1" customFormat="1" ht="12.75">
      <c r="A31" s="15"/>
    </row>
    <row r="32" s="1" customFormat="1" ht="12.75">
      <c r="A32" s="15"/>
    </row>
    <row r="34" s="1" customFormat="1" ht="12.75">
      <c r="A34" s="15"/>
    </row>
    <row r="35" s="1" customFormat="1" ht="12.75">
      <c r="A35" s="15"/>
    </row>
    <row r="36" s="1" customFormat="1" ht="12.75">
      <c r="A36" s="15"/>
    </row>
    <row r="37" s="1" customFormat="1" ht="12.75">
      <c r="A37" s="15"/>
    </row>
    <row r="38" s="1" customFormat="1" ht="12.75">
      <c r="A38" s="15"/>
    </row>
    <row r="39" s="1" customFormat="1" ht="12.75">
      <c r="A39" s="15"/>
    </row>
  </sheetData>
  <sheetProtection/>
  <mergeCells count="4">
    <mergeCell ref="A5:H5"/>
    <mergeCell ref="A12:A14"/>
    <mergeCell ref="B12:B14"/>
    <mergeCell ref="F7:H7"/>
  </mergeCells>
  <printOptions/>
  <pageMargins left="0.75" right="0.75" top="1" bottom="1" header="0" footer="0"/>
  <pageSetup fitToHeight="1" fitToWidth="1" horizontalDpi="300" verticalDpi="3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9"/>
  <sheetViews>
    <sheetView zoomScalePageLayoutView="0" workbookViewId="0" topLeftCell="A7">
      <selection activeCell="F8" sqref="F8"/>
    </sheetView>
  </sheetViews>
  <sheetFormatPr defaultColWidth="11.421875" defaultRowHeight="12.75"/>
  <cols>
    <col min="1" max="1" width="2.8515625" style="2" bestFit="1" customWidth="1"/>
    <col min="2" max="2" width="37.7109375" style="3" customWidth="1"/>
    <col min="3" max="3" width="12.00390625" style="3" customWidth="1"/>
    <col min="4" max="5" width="13.421875" style="3" customWidth="1"/>
    <col min="6" max="8" width="15.00390625" style="3" customWidth="1"/>
    <col min="9" max="9" width="1.1484375" style="3" customWidth="1"/>
    <col min="10" max="26" width="5.28125" style="3" customWidth="1"/>
    <col min="27" max="16384" width="11.421875" style="3" customWidth="1"/>
  </cols>
  <sheetData>
    <row r="1" s="1" customFormat="1" ht="33" customHeight="1"/>
    <row r="3" ht="33.75" customHeight="1"/>
    <row r="4" spans="2:6" ht="20.25">
      <c r="B4" s="4"/>
      <c r="F4" s="5"/>
    </row>
    <row r="5" spans="1:8" ht="32.25" customHeight="1">
      <c r="A5" s="245" t="s">
        <v>0</v>
      </c>
      <c r="B5" s="245"/>
      <c r="C5" s="245"/>
      <c r="D5" s="245"/>
      <c r="E5" s="245"/>
      <c r="F5" s="245"/>
      <c r="G5" s="245"/>
      <c r="H5" s="245"/>
    </row>
    <row r="7" spans="1:8" s="8" customFormat="1" ht="33" customHeight="1">
      <c r="A7" s="7" t="s">
        <v>195</v>
      </c>
      <c r="E7" s="9" t="s">
        <v>153</v>
      </c>
      <c r="F7" s="240" t="s">
        <v>196</v>
      </c>
      <c r="G7" s="240"/>
      <c r="H7" s="240"/>
    </row>
    <row r="8" spans="1:9" s="10" customFormat="1" ht="18">
      <c r="A8" s="6"/>
      <c r="B8" s="44"/>
      <c r="C8" s="38"/>
      <c r="D8" s="38"/>
      <c r="E8" s="38"/>
      <c r="F8" s="38"/>
      <c r="G8" s="38"/>
      <c r="H8" s="45"/>
      <c r="I8" s="38"/>
    </row>
    <row r="9" spans="1:9" s="12" customFormat="1" ht="35.25">
      <c r="A9" s="47" t="s">
        <v>50</v>
      </c>
      <c r="D9" s="13"/>
      <c r="E9" s="13"/>
      <c r="H9" s="14"/>
      <c r="I9" s="14"/>
    </row>
    <row r="10" spans="1:8" s="12" customFormat="1" ht="21.75" customHeight="1">
      <c r="A10" s="11"/>
      <c r="C10" s="40"/>
      <c r="D10" s="13"/>
      <c r="E10" s="13"/>
      <c r="F10" s="14"/>
      <c r="G10" s="14"/>
      <c r="H10" s="41"/>
    </row>
    <row r="11" spans="3:5" ht="12.75">
      <c r="C11" s="16"/>
      <c r="D11" s="17"/>
      <c r="E11" s="17"/>
    </row>
    <row r="12" spans="1:8" s="37" customFormat="1" ht="12.75" customHeight="1">
      <c r="A12" s="278" t="s">
        <v>31</v>
      </c>
      <c r="B12" s="281" t="s">
        <v>37</v>
      </c>
      <c r="C12" s="50"/>
      <c r="D12" s="50"/>
      <c r="E12" s="50"/>
      <c r="F12" s="52"/>
      <c r="G12" s="49"/>
      <c r="H12" s="53"/>
    </row>
    <row r="13" spans="1:8" s="37" customFormat="1" ht="12">
      <c r="A13" s="279"/>
      <c r="B13" s="282"/>
      <c r="C13" s="20" t="s">
        <v>38</v>
      </c>
      <c r="D13" s="20" t="s">
        <v>39</v>
      </c>
      <c r="E13" s="20" t="s">
        <v>41</v>
      </c>
      <c r="F13" s="20" t="s">
        <v>40</v>
      </c>
      <c r="G13" s="20" t="s">
        <v>46</v>
      </c>
      <c r="H13" s="54" t="s">
        <v>47</v>
      </c>
    </row>
    <row r="14" spans="1:8" s="37" customFormat="1" ht="12">
      <c r="A14" s="280"/>
      <c r="B14" s="283"/>
      <c r="C14" s="51"/>
      <c r="D14" s="51"/>
      <c r="E14" s="51"/>
      <c r="F14" s="56"/>
      <c r="G14" s="57"/>
      <c r="H14" s="58"/>
    </row>
    <row r="15" spans="1:9" s="1" customFormat="1" ht="19.5" customHeight="1">
      <c r="A15" s="21"/>
      <c r="B15" s="39"/>
      <c r="C15" s="28"/>
      <c r="D15" s="28"/>
      <c r="E15" s="28"/>
      <c r="F15" s="28"/>
      <c r="G15" s="28"/>
      <c r="H15" s="28"/>
      <c r="I15" s="19"/>
    </row>
    <row r="16" spans="1:8" s="1" customFormat="1" ht="12.75">
      <c r="A16" s="59"/>
      <c r="B16" s="60"/>
      <c r="C16" s="60"/>
      <c r="D16" s="60"/>
      <c r="E16" s="60"/>
      <c r="F16" s="60"/>
      <c r="G16" s="60"/>
      <c r="H16" s="60"/>
    </row>
    <row r="17" spans="1:8" s="1" customFormat="1" ht="12.75">
      <c r="A17" s="59"/>
      <c r="B17" s="60"/>
      <c r="C17" s="60"/>
      <c r="D17" s="60"/>
      <c r="E17" s="60"/>
      <c r="F17" s="60"/>
      <c r="G17" s="60"/>
      <c r="H17" s="60"/>
    </row>
    <row r="18" spans="1:8" s="1" customFormat="1" ht="12.75">
      <c r="A18" s="59"/>
      <c r="B18" s="60"/>
      <c r="C18" s="60"/>
      <c r="D18" s="60"/>
      <c r="E18" s="60"/>
      <c r="F18" s="60"/>
      <c r="G18" s="60"/>
      <c r="H18" s="60"/>
    </row>
    <row r="19" spans="1:8" s="1" customFormat="1" ht="12.75">
      <c r="A19" s="59"/>
      <c r="B19" s="60"/>
      <c r="C19" s="60"/>
      <c r="D19" s="60"/>
      <c r="E19" s="60"/>
      <c r="F19" s="60"/>
      <c r="G19" s="60"/>
      <c r="H19" s="60"/>
    </row>
    <row r="20" spans="1:8" s="1" customFormat="1" ht="12.75">
      <c r="A20" s="59"/>
      <c r="B20" s="60"/>
      <c r="C20" s="60"/>
      <c r="D20" s="60"/>
      <c r="E20" s="60"/>
      <c r="F20" s="60"/>
      <c r="G20" s="60"/>
      <c r="H20" s="60"/>
    </row>
    <row r="21" spans="1:8" s="1" customFormat="1" ht="12.75">
      <c r="A21" s="59"/>
      <c r="B21" s="60"/>
      <c r="C21" s="60"/>
      <c r="D21" s="60"/>
      <c r="E21" s="60"/>
      <c r="F21" s="60"/>
      <c r="G21" s="60"/>
      <c r="H21" s="60"/>
    </row>
    <row r="22" spans="1:8" s="1" customFormat="1" ht="12.75">
      <c r="A22" s="59"/>
      <c r="B22" s="60"/>
      <c r="C22" s="61"/>
      <c r="D22" s="60"/>
      <c r="E22" s="60"/>
      <c r="F22" s="60"/>
      <c r="G22" s="62"/>
      <c r="H22" s="61"/>
    </row>
    <row r="23" spans="1:8" s="1" customFormat="1" ht="12.75">
      <c r="A23" s="59"/>
      <c r="B23" s="60"/>
      <c r="C23" s="60"/>
      <c r="D23" s="60"/>
      <c r="E23" s="60"/>
      <c r="F23" s="60"/>
      <c r="G23" s="60"/>
      <c r="H23" s="60"/>
    </row>
    <row r="24" spans="1:8" s="1" customFormat="1" ht="12.75">
      <c r="A24" s="59"/>
      <c r="B24" s="60"/>
      <c r="C24" s="60"/>
      <c r="D24" s="60"/>
      <c r="E24" s="60"/>
      <c r="F24" s="60"/>
      <c r="G24" s="60"/>
      <c r="H24" s="60"/>
    </row>
    <row r="25" s="1" customFormat="1" ht="12.75">
      <c r="A25" s="15"/>
    </row>
    <row r="26" s="1" customFormat="1" ht="12.75">
      <c r="A26" s="15"/>
    </row>
    <row r="27" s="1" customFormat="1" ht="12.75">
      <c r="A27" s="15"/>
    </row>
    <row r="28" spans="1:6" s="1" customFormat="1" ht="12.75">
      <c r="A28" s="15"/>
      <c r="F28" s="63" t="s">
        <v>21</v>
      </c>
    </row>
    <row r="29" s="1" customFormat="1" ht="12.75">
      <c r="A29" s="15"/>
    </row>
    <row r="30" s="1" customFormat="1" ht="12.75">
      <c r="A30" s="15"/>
    </row>
    <row r="31" s="1" customFormat="1" ht="12.75">
      <c r="A31" s="15"/>
    </row>
    <row r="32" s="1" customFormat="1" ht="12.75">
      <c r="A32" s="15"/>
    </row>
    <row r="34" s="1" customFormat="1" ht="12.75">
      <c r="A34" s="15"/>
    </row>
    <row r="35" s="1" customFormat="1" ht="12.75">
      <c r="A35" s="15"/>
    </row>
    <row r="36" s="1" customFormat="1" ht="12.75">
      <c r="A36" s="15"/>
    </row>
    <row r="37" s="1" customFormat="1" ht="12.75">
      <c r="A37" s="15"/>
    </row>
    <row r="38" s="1" customFormat="1" ht="12.75">
      <c r="A38" s="15"/>
    </row>
    <row r="39" s="1" customFormat="1" ht="12.75">
      <c r="A39" s="15"/>
    </row>
  </sheetData>
  <sheetProtection/>
  <mergeCells count="4">
    <mergeCell ref="A12:A14"/>
    <mergeCell ref="B12:B14"/>
    <mergeCell ref="A5:H5"/>
    <mergeCell ref="F7:H7"/>
  </mergeCells>
  <printOptions/>
  <pageMargins left="0.75" right="0.75" top="1" bottom="1" header="0" footer="0"/>
  <pageSetup fitToHeight="1" fitToWidth="1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9"/>
  <sheetViews>
    <sheetView zoomScalePageLayoutView="0" workbookViewId="0" topLeftCell="A4">
      <selection activeCell="F8" sqref="F8"/>
    </sheetView>
  </sheetViews>
  <sheetFormatPr defaultColWidth="11.421875" defaultRowHeight="12.75"/>
  <cols>
    <col min="1" max="1" width="2.8515625" style="2" bestFit="1" customWidth="1"/>
    <col min="2" max="2" width="37.7109375" style="3" customWidth="1"/>
    <col min="3" max="3" width="12.00390625" style="3" customWidth="1"/>
    <col min="4" max="5" width="13.421875" style="3" customWidth="1"/>
    <col min="6" max="8" width="15.00390625" style="3" customWidth="1"/>
    <col min="9" max="9" width="1.1484375" style="3" customWidth="1"/>
    <col min="10" max="26" width="5.28125" style="3" customWidth="1"/>
    <col min="27" max="16384" width="11.421875" style="3" customWidth="1"/>
  </cols>
  <sheetData>
    <row r="1" s="1" customFormat="1" ht="33" customHeight="1"/>
    <row r="3" ht="33.75" customHeight="1"/>
    <row r="4" spans="2:6" ht="20.25">
      <c r="B4" s="4"/>
      <c r="F4" s="5"/>
    </row>
    <row r="5" spans="1:8" ht="32.25" customHeight="1">
      <c r="A5" s="245" t="s">
        <v>0</v>
      </c>
      <c r="B5" s="245"/>
      <c r="C5" s="245"/>
      <c r="D5" s="245"/>
      <c r="E5" s="245"/>
      <c r="F5" s="245"/>
      <c r="G5" s="245"/>
      <c r="H5" s="245"/>
    </row>
    <row r="7" spans="1:8" s="8" customFormat="1" ht="34.5" customHeight="1">
      <c r="A7" s="7" t="s">
        <v>195</v>
      </c>
      <c r="E7" s="9" t="s">
        <v>153</v>
      </c>
      <c r="F7" s="240" t="s">
        <v>196</v>
      </c>
      <c r="G7" s="240"/>
      <c r="H7" s="240"/>
    </row>
    <row r="8" spans="1:9" s="10" customFormat="1" ht="18">
      <c r="A8" s="6"/>
      <c r="B8" s="44"/>
      <c r="C8" s="38"/>
      <c r="D8" s="38"/>
      <c r="E8" s="38"/>
      <c r="F8" s="38"/>
      <c r="G8" s="38"/>
      <c r="H8" s="45"/>
      <c r="I8" s="38"/>
    </row>
    <row r="9" spans="1:9" s="12" customFormat="1" ht="35.25">
      <c r="A9" s="47" t="s">
        <v>36</v>
      </c>
      <c r="D9" s="13"/>
      <c r="E9" s="13"/>
      <c r="H9" s="14"/>
      <c r="I9" s="14"/>
    </row>
    <row r="10" spans="1:8" s="12" customFormat="1" ht="21.75" customHeight="1">
      <c r="A10" s="11"/>
      <c r="C10" s="40"/>
      <c r="D10" s="13"/>
      <c r="E10" s="13"/>
      <c r="F10" s="14"/>
      <c r="G10" s="14"/>
      <c r="H10" s="41"/>
    </row>
    <row r="11" spans="3:5" ht="12.75">
      <c r="C11" s="16"/>
      <c r="D11" s="17"/>
      <c r="E11" s="17"/>
    </row>
    <row r="12" spans="1:8" s="37" customFormat="1" ht="12.75" customHeight="1">
      <c r="A12" s="278" t="s">
        <v>31</v>
      </c>
      <c r="B12" s="281" t="s">
        <v>35</v>
      </c>
      <c r="C12" s="50" t="s">
        <v>22</v>
      </c>
      <c r="D12" s="50" t="s">
        <v>24</v>
      </c>
      <c r="E12" s="50" t="s">
        <v>32</v>
      </c>
      <c r="F12" s="52" t="s">
        <v>27</v>
      </c>
      <c r="G12" s="49" t="s">
        <v>29</v>
      </c>
      <c r="H12" s="53" t="s">
        <v>30</v>
      </c>
    </row>
    <row r="13" spans="1:8" s="37" customFormat="1" ht="12">
      <c r="A13" s="279"/>
      <c r="B13" s="282"/>
      <c r="C13" s="20" t="s">
        <v>26</v>
      </c>
      <c r="D13" s="20" t="s">
        <v>25</v>
      </c>
      <c r="E13" s="20" t="s">
        <v>33</v>
      </c>
      <c r="F13" s="54" t="s">
        <v>28</v>
      </c>
      <c r="G13" s="48"/>
      <c r="H13" s="55"/>
    </row>
    <row r="14" spans="1:8" s="37" customFormat="1" ht="12">
      <c r="A14" s="280"/>
      <c r="B14" s="283"/>
      <c r="C14" s="51" t="s">
        <v>23</v>
      </c>
      <c r="D14" s="51"/>
      <c r="E14" s="51" t="s">
        <v>49</v>
      </c>
      <c r="F14" s="56"/>
      <c r="G14" s="57"/>
      <c r="H14" s="58"/>
    </row>
    <row r="15" spans="1:9" s="1" customFormat="1" ht="19.5" customHeight="1">
      <c r="A15" s="21"/>
      <c r="B15" s="39"/>
      <c r="C15" s="28"/>
      <c r="D15" s="28"/>
      <c r="E15" s="28"/>
      <c r="F15" s="28"/>
      <c r="G15" s="28"/>
      <c r="H15" s="28"/>
      <c r="I15" s="19"/>
    </row>
    <row r="16" spans="1:8" s="1" customFormat="1" ht="12.75">
      <c r="A16" s="59"/>
      <c r="B16" s="60"/>
      <c r="C16" s="60"/>
      <c r="D16" s="60"/>
      <c r="E16" s="60"/>
      <c r="F16" s="60"/>
      <c r="G16" s="60"/>
      <c r="H16" s="60"/>
    </row>
    <row r="17" spans="1:8" s="1" customFormat="1" ht="12.75">
      <c r="A17" s="59"/>
      <c r="B17" s="60"/>
      <c r="C17" s="60"/>
      <c r="D17" s="60"/>
      <c r="E17" s="60"/>
      <c r="F17" s="60"/>
      <c r="G17" s="60"/>
      <c r="H17" s="60"/>
    </row>
    <row r="18" spans="1:8" s="1" customFormat="1" ht="12.75">
      <c r="A18" s="59"/>
      <c r="B18" s="60"/>
      <c r="C18" s="60"/>
      <c r="D18" s="60"/>
      <c r="E18" s="60"/>
      <c r="F18" s="60"/>
      <c r="G18" s="60"/>
      <c r="H18" s="60"/>
    </row>
    <row r="19" spans="1:8" s="1" customFormat="1" ht="12.75">
      <c r="A19" s="59"/>
      <c r="B19" s="60"/>
      <c r="C19" s="60"/>
      <c r="D19" s="60"/>
      <c r="E19" s="60"/>
      <c r="F19" s="60"/>
      <c r="G19" s="60"/>
      <c r="H19" s="60"/>
    </row>
    <row r="20" spans="1:8" s="1" customFormat="1" ht="12.75">
      <c r="A20" s="59"/>
      <c r="B20" s="60"/>
      <c r="C20" s="60"/>
      <c r="D20" s="60"/>
      <c r="E20" s="60"/>
      <c r="F20" s="60"/>
      <c r="G20" s="60"/>
      <c r="H20" s="60"/>
    </row>
    <row r="21" spans="1:8" s="1" customFormat="1" ht="12.75">
      <c r="A21" s="59"/>
      <c r="B21" s="60"/>
      <c r="C21" s="60"/>
      <c r="D21" s="60"/>
      <c r="E21" s="60"/>
      <c r="F21" s="60"/>
      <c r="G21" s="60"/>
      <c r="H21" s="60"/>
    </row>
    <row r="22" spans="1:8" s="1" customFormat="1" ht="12.75">
      <c r="A22" s="59"/>
      <c r="B22" s="60"/>
      <c r="C22" s="61"/>
      <c r="D22" s="60"/>
      <c r="E22" s="60"/>
      <c r="F22" s="60"/>
      <c r="G22" s="62"/>
      <c r="H22" s="61"/>
    </row>
    <row r="23" spans="1:8" s="1" customFormat="1" ht="12.75">
      <c r="A23" s="59"/>
      <c r="B23" s="60"/>
      <c r="C23" s="60"/>
      <c r="D23" s="60"/>
      <c r="E23" s="60"/>
      <c r="F23" s="60"/>
      <c r="G23" s="60"/>
      <c r="H23" s="60"/>
    </row>
    <row r="24" spans="1:8" s="1" customFormat="1" ht="12.75">
      <c r="A24" s="59"/>
      <c r="B24" s="60"/>
      <c r="C24" s="60"/>
      <c r="D24" s="60"/>
      <c r="E24" s="60"/>
      <c r="F24" s="60"/>
      <c r="G24" s="60"/>
      <c r="H24" s="60"/>
    </row>
    <row r="25" s="1" customFormat="1" ht="12.75">
      <c r="A25" s="15"/>
    </row>
    <row r="26" s="1" customFormat="1" ht="12.75">
      <c r="A26" s="15"/>
    </row>
    <row r="27" s="1" customFormat="1" ht="12.75">
      <c r="A27" s="15"/>
    </row>
    <row r="28" spans="1:6" s="1" customFormat="1" ht="12.75">
      <c r="A28" s="15"/>
      <c r="F28" s="63" t="s">
        <v>21</v>
      </c>
    </row>
    <row r="29" s="1" customFormat="1" ht="12.75">
      <c r="A29" s="15"/>
    </row>
    <row r="30" s="1" customFormat="1" ht="12.75">
      <c r="A30" s="15"/>
    </row>
    <row r="31" s="1" customFormat="1" ht="12.75">
      <c r="A31" s="15"/>
    </row>
    <row r="32" s="1" customFormat="1" ht="12.75">
      <c r="A32" s="15"/>
    </row>
    <row r="34" s="1" customFormat="1" ht="12.75">
      <c r="A34" s="15"/>
    </row>
    <row r="35" s="1" customFormat="1" ht="12.75">
      <c r="A35" s="15"/>
    </row>
    <row r="36" s="1" customFormat="1" ht="12.75">
      <c r="A36" s="15"/>
    </row>
    <row r="37" s="1" customFormat="1" ht="12.75">
      <c r="A37" s="15"/>
    </row>
    <row r="38" s="1" customFormat="1" ht="12.75">
      <c r="A38" s="15"/>
    </row>
    <row r="39" s="1" customFormat="1" ht="12.75">
      <c r="A39" s="15"/>
    </row>
  </sheetData>
  <sheetProtection/>
  <mergeCells count="4">
    <mergeCell ref="A12:A14"/>
    <mergeCell ref="B12:B14"/>
    <mergeCell ref="A5:H5"/>
    <mergeCell ref="F7:H7"/>
  </mergeCells>
  <printOptions/>
  <pageMargins left="0.75" right="0.75" top="1" bottom="1" header="0" footer="0"/>
  <pageSetup fitToHeight="1" fitToWidth="1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9"/>
  <sheetViews>
    <sheetView zoomScalePageLayoutView="0" workbookViewId="0" topLeftCell="A7">
      <selection activeCell="F8" sqref="F8"/>
    </sheetView>
  </sheetViews>
  <sheetFormatPr defaultColWidth="11.421875" defaultRowHeight="12.75"/>
  <cols>
    <col min="1" max="1" width="2.8515625" style="2" bestFit="1" customWidth="1"/>
    <col min="2" max="2" width="37.7109375" style="3" customWidth="1"/>
    <col min="3" max="3" width="12.00390625" style="3" customWidth="1"/>
    <col min="4" max="5" width="13.421875" style="3" customWidth="1"/>
    <col min="6" max="8" width="15.00390625" style="3" customWidth="1"/>
    <col min="9" max="9" width="1.1484375" style="3" customWidth="1"/>
    <col min="10" max="26" width="5.28125" style="3" customWidth="1"/>
    <col min="27" max="16384" width="11.421875" style="3" customWidth="1"/>
  </cols>
  <sheetData>
    <row r="1" s="1" customFormat="1" ht="33" customHeight="1"/>
    <row r="3" ht="33.75" customHeight="1"/>
    <row r="4" spans="2:6" ht="20.25">
      <c r="B4" s="4"/>
      <c r="F4" s="5"/>
    </row>
    <row r="5" spans="1:8" ht="32.25" customHeight="1">
      <c r="A5" s="245" t="s">
        <v>0</v>
      </c>
      <c r="B5" s="245"/>
      <c r="C5" s="245"/>
      <c r="D5" s="245"/>
      <c r="E5" s="245"/>
      <c r="F5" s="245"/>
      <c r="G5" s="245"/>
      <c r="H5" s="245"/>
    </row>
    <row r="7" spans="1:8" s="8" customFormat="1" ht="29.25" customHeight="1">
      <c r="A7" s="7" t="s">
        <v>195</v>
      </c>
      <c r="E7" s="9" t="s">
        <v>153</v>
      </c>
      <c r="F7" s="240" t="s">
        <v>196</v>
      </c>
      <c r="G7" s="240"/>
      <c r="H7" s="240"/>
    </row>
    <row r="8" spans="1:9" s="10" customFormat="1" ht="18">
      <c r="A8" s="6"/>
      <c r="B8" s="44"/>
      <c r="C8" s="38"/>
      <c r="D8" s="38"/>
      <c r="E8" s="38"/>
      <c r="F8" s="38"/>
      <c r="G8" s="38"/>
      <c r="H8" s="45"/>
      <c r="I8" s="38"/>
    </row>
    <row r="9" spans="1:9" s="12" customFormat="1" ht="35.25">
      <c r="A9" s="47" t="s">
        <v>34</v>
      </c>
      <c r="D9" s="13"/>
      <c r="E9" s="13"/>
      <c r="H9" s="14"/>
      <c r="I9" s="14"/>
    </row>
    <row r="10" spans="1:8" s="12" customFormat="1" ht="21.75" customHeight="1">
      <c r="A10" s="11"/>
      <c r="C10" s="40"/>
      <c r="D10" s="13"/>
      <c r="E10" s="13"/>
      <c r="F10" s="14"/>
      <c r="G10" s="14"/>
      <c r="H10" s="41"/>
    </row>
    <row r="11" spans="3:5" ht="12.75">
      <c r="C11" s="16"/>
      <c r="D11" s="17"/>
      <c r="E11" s="17"/>
    </row>
    <row r="12" spans="1:8" s="37" customFormat="1" ht="12.75" customHeight="1">
      <c r="A12" s="278" t="s">
        <v>31</v>
      </c>
      <c r="B12" s="281" t="s">
        <v>35</v>
      </c>
      <c r="C12" s="50" t="s">
        <v>22</v>
      </c>
      <c r="D12" s="50" t="s">
        <v>24</v>
      </c>
      <c r="E12" s="50" t="s">
        <v>32</v>
      </c>
      <c r="F12" s="52" t="s">
        <v>27</v>
      </c>
      <c r="G12" s="49" t="s">
        <v>29</v>
      </c>
      <c r="H12" s="53" t="s">
        <v>30</v>
      </c>
    </row>
    <row r="13" spans="1:8" s="37" customFormat="1" ht="12">
      <c r="A13" s="279"/>
      <c r="B13" s="282"/>
      <c r="C13" s="20" t="s">
        <v>26</v>
      </c>
      <c r="D13" s="20" t="s">
        <v>25</v>
      </c>
      <c r="E13" s="20" t="s">
        <v>48</v>
      </c>
      <c r="F13" s="54" t="s">
        <v>28</v>
      </c>
      <c r="G13" s="48"/>
      <c r="H13" s="55"/>
    </row>
    <row r="14" spans="1:8" s="37" customFormat="1" ht="12">
      <c r="A14" s="280"/>
      <c r="B14" s="283"/>
      <c r="C14" s="51" t="s">
        <v>23</v>
      </c>
      <c r="D14" s="51"/>
      <c r="E14" s="51" t="s">
        <v>49</v>
      </c>
      <c r="F14" s="56"/>
      <c r="G14" s="57"/>
      <c r="H14" s="58"/>
    </row>
    <row r="15" spans="1:9" s="1" customFormat="1" ht="19.5" customHeight="1">
      <c r="A15" s="21"/>
      <c r="B15" s="39"/>
      <c r="C15" s="28"/>
      <c r="D15" s="28"/>
      <c r="E15" s="28"/>
      <c r="F15" s="28"/>
      <c r="G15" s="28"/>
      <c r="H15" s="28"/>
      <c r="I15" s="19"/>
    </row>
    <row r="16" spans="1:8" s="1" customFormat="1" ht="12.75">
      <c r="A16" s="59"/>
      <c r="B16" s="60"/>
      <c r="C16" s="60"/>
      <c r="D16" s="60"/>
      <c r="E16" s="60"/>
      <c r="F16" s="60"/>
      <c r="G16" s="60"/>
      <c r="H16" s="60"/>
    </row>
    <row r="17" spans="1:8" s="1" customFormat="1" ht="12.75">
      <c r="A17" s="59"/>
      <c r="B17" s="60"/>
      <c r="C17" s="60"/>
      <c r="D17" s="60"/>
      <c r="E17" s="60"/>
      <c r="F17" s="60"/>
      <c r="G17" s="60"/>
      <c r="H17" s="60"/>
    </row>
    <row r="18" spans="1:8" s="1" customFormat="1" ht="12.75">
      <c r="A18" s="59"/>
      <c r="B18" s="60"/>
      <c r="C18" s="60"/>
      <c r="D18" s="60"/>
      <c r="E18" s="60"/>
      <c r="F18" s="60"/>
      <c r="G18" s="60"/>
      <c r="H18" s="60"/>
    </row>
    <row r="19" spans="1:8" s="1" customFormat="1" ht="12.75">
      <c r="A19" s="59"/>
      <c r="B19" s="60"/>
      <c r="C19" s="60"/>
      <c r="D19" s="60"/>
      <c r="E19" s="60"/>
      <c r="F19" s="60"/>
      <c r="G19" s="60"/>
      <c r="H19" s="60"/>
    </row>
    <row r="20" spans="1:8" s="1" customFormat="1" ht="12.75">
      <c r="A20" s="59"/>
      <c r="B20" s="60"/>
      <c r="C20" s="60"/>
      <c r="D20" s="60"/>
      <c r="E20" s="60"/>
      <c r="F20" s="60"/>
      <c r="G20" s="60"/>
      <c r="H20" s="60"/>
    </row>
    <row r="21" spans="1:8" s="1" customFormat="1" ht="12.75">
      <c r="A21" s="59"/>
      <c r="B21" s="60"/>
      <c r="C21" s="60"/>
      <c r="D21" s="60"/>
      <c r="E21" s="60"/>
      <c r="F21" s="60"/>
      <c r="G21" s="60"/>
      <c r="H21" s="60"/>
    </row>
    <row r="22" spans="1:8" s="1" customFormat="1" ht="12.75">
      <c r="A22" s="59"/>
      <c r="B22" s="60"/>
      <c r="C22" s="61"/>
      <c r="D22" s="60"/>
      <c r="E22" s="60"/>
      <c r="F22" s="60"/>
      <c r="G22" s="62"/>
      <c r="H22" s="61"/>
    </row>
    <row r="23" spans="1:8" s="1" customFormat="1" ht="12.75">
      <c r="A23" s="59"/>
      <c r="B23" s="60"/>
      <c r="C23" s="60"/>
      <c r="D23" s="60"/>
      <c r="E23" s="60"/>
      <c r="F23" s="60"/>
      <c r="G23" s="60"/>
      <c r="H23" s="60"/>
    </row>
    <row r="24" spans="1:8" s="1" customFormat="1" ht="12.75">
      <c r="A24" s="59"/>
      <c r="B24" s="60"/>
      <c r="C24" s="60"/>
      <c r="D24" s="60"/>
      <c r="E24" s="60"/>
      <c r="F24" s="60"/>
      <c r="G24" s="60"/>
      <c r="H24" s="60"/>
    </row>
    <row r="25" s="1" customFormat="1" ht="12.75">
      <c r="A25" s="15"/>
    </row>
    <row r="26" s="1" customFormat="1" ht="12.75">
      <c r="A26" s="15"/>
    </row>
    <row r="27" spans="1:6" s="1" customFormat="1" ht="12.75">
      <c r="A27" s="15"/>
      <c r="F27" s="63" t="s">
        <v>21</v>
      </c>
    </row>
    <row r="28" s="1" customFormat="1" ht="12.75">
      <c r="A28" s="15"/>
    </row>
    <row r="29" s="1" customFormat="1" ht="12.75">
      <c r="A29" s="15"/>
    </row>
    <row r="30" s="1" customFormat="1" ht="12.75">
      <c r="A30" s="15"/>
    </row>
    <row r="31" s="1" customFormat="1" ht="12.75">
      <c r="A31" s="15"/>
    </row>
    <row r="32" s="1" customFormat="1" ht="12.75">
      <c r="A32" s="15"/>
    </row>
    <row r="34" s="1" customFormat="1" ht="12.75">
      <c r="A34" s="15"/>
    </row>
    <row r="35" s="1" customFormat="1" ht="12.75">
      <c r="A35" s="15"/>
    </row>
    <row r="36" s="1" customFormat="1" ht="12.75">
      <c r="A36" s="15"/>
    </row>
    <row r="37" s="1" customFormat="1" ht="12.75">
      <c r="A37" s="15"/>
    </row>
    <row r="38" s="1" customFormat="1" ht="12.75">
      <c r="A38" s="15"/>
    </row>
    <row r="39" s="1" customFormat="1" ht="12.75">
      <c r="A39" s="15"/>
    </row>
  </sheetData>
  <sheetProtection/>
  <mergeCells count="4">
    <mergeCell ref="A12:A14"/>
    <mergeCell ref="B12:B14"/>
    <mergeCell ref="A5:H5"/>
    <mergeCell ref="F7:H7"/>
  </mergeCells>
  <printOptions/>
  <pageMargins left="0.75" right="0.75" top="1" bottom="1" header="0" footer="0"/>
  <pageSetup fitToHeight="1" fitToWidth="1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</cp:lastModifiedBy>
  <cp:lastPrinted>2011-03-23T17:44:41Z</cp:lastPrinted>
  <dcterms:created xsi:type="dcterms:W3CDTF">2009-04-01T08:02:11Z</dcterms:created>
  <dcterms:modified xsi:type="dcterms:W3CDTF">2014-10-28T12:06:22Z</dcterms:modified>
  <cp:category/>
  <cp:version/>
  <cp:contentType/>
  <cp:contentStatus/>
</cp:coreProperties>
</file>