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20115" windowHeight="7500"/>
  </bookViews>
  <sheets>
    <sheet name="BALANCES DE TESORERÍA" sheetId="1" r:id="rId1"/>
  </sheets>
  <calcPr calcId="145621"/>
</workbook>
</file>

<file path=xl/calcChain.xml><?xml version="1.0" encoding="utf-8"?>
<calcChain xmlns="http://schemas.openxmlformats.org/spreadsheetml/2006/main">
  <c r="C13" i="1" l="1"/>
  <c r="B13" i="1"/>
  <c r="D13" i="1" l="1"/>
  <c r="L11" i="1" l="1"/>
  <c r="K11" i="1"/>
  <c r="K44" i="1"/>
  <c r="J11" i="1"/>
  <c r="D44" i="1"/>
  <c r="E11" i="1"/>
  <c r="B25" i="1" l="1"/>
  <c r="M44" i="1" l="1"/>
  <c r="M25" i="1"/>
  <c r="M11" i="1"/>
  <c r="J44" i="1"/>
  <c r="I44" i="1"/>
  <c r="L44" i="1"/>
  <c r="I25" i="1" l="1"/>
  <c r="I11" i="1" l="1"/>
  <c r="H44" i="1" l="1"/>
  <c r="H11" i="1"/>
  <c r="G11" i="1" l="1"/>
  <c r="F11" i="1"/>
  <c r="D11" i="1"/>
  <c r="C11" i="1"/>
  <c r="B11" i="1"/>
  <c r="G44" i="1"/>
  <c r="F44" i="1"/>
  <c r="E44" i="1"/>
  <c r="C44" i="1"/>
  <c r="B44" i="1"/>
  <c r="M32" i="1" l="1"/>
  <c r="M34" i="1" s="1"/>
  <c r="M36" i="1" s="1"/>
  <c r="L32" i="1"/>
  <c r="K32" i="1"/>
  <c r="J32" i="1"/>
  <c r="I32" i="1"/>
  <c r="H32" i="1"/>
  <c r="G32" i="1"/>
  <c r="F32" i="1"/>
  <c r="E32" i="1"/>
  <c r="D32" i="1"/>
  <c r="C32" i="1"/>
  <c r="B32" i="1"/>
  <c r="L25" i="1"/>
  <c r="K25" i="1"/>
  <c r="J25" i="1"/>
  <c r="H25" i="1"/>
  <c r="G25" i="1"/>
  <c r="F25" i="1"/>
  <c r="E25" i="1"/>
  <c r="D25" i="1"/>
  <c r="C25" i="1"/>
  <c r="E34" i="1" l="1"/>
  <c r="E36" i="1" s="1"/>
  <c r="E45" i="1" s="1"/>
  <c r="J34" i="1"/>
  <c r="J36" i="1" s="1"/>
  <c r="J45" i="1" s="1"/>
  <c r="L34" i="1"/>
  <c r="L36" i="1" s="1"/>
  <c r="L45" i="1" s="1"/>
  <c r="K34" i="1"/>
  <c r="K36" i="1" s="1"/>
  <c r="K45" i="1" s="1"/>
  <c r="I34" i="1"/>
  <c r="I36" i="1" s="1"/>
  <c r="I45" i="1" s="1"/>
  <c r="G34" i="1"/>
  <c r="G36" i="1" s="1"/>
  <c r="G45" i="1" s="1"/>
  <c r="H34" i="1"/>
  <c r="H36" i="1" s="1"/>
  <c r="H45" i="1" s="1"/>
  <c r="B34" i="1"/>
  <c r="B36" i="1" s="1"/>
  <c r="B45" i="1" s="1"/>
  <c r="D34" i="1"/>
  <c r="D36" i="1" s="1"/>
  <c r="D45" i="1" s="1"/>
  <c r="F34" i="1"/>
  <c r="F36" i="1" s="1"/>
  <c r="F45" i="1" s="1"/>
  <c r="C34" i="1"/>
  <c r="C36" i="1" s="1"/>
  <c r="C45" i="1" s="1"/>
  <c r="M45" i="1"/>
</calcChain>
</file>

<file path=xl/sharedStrings.xml><?xml version="1.0" encoding="utf-8"?>
<sst xmlns="http://schemas.openxmlformats.org/spreadsheetml/2006/main" count="57" uniqueCount="49">
  <si>
    <t>MUNICIPALIDAD DE VENADO TUERTO - SECRETARÍA DE DESARROLLO ECONÓMICO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</si>
  <si>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</si>
  <si>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</si>
  <si>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</si>
  <si>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</si>
  <si>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</si>
  <si>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</si>
  <si>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</si>
  <si>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</si>
  <si>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SETIEMBRE</t>
  </si>
  <si>
    <t>OCTUBRE</t>
  </si>
  <si>
    <t>NOVIEMBRE</t>
  </si>
  <si>
    <t>DICIEMBRE</t>
  </si>
  <si>
    <t>A. SALDO DISPONIBILIDADES AL INICIO</t>
  </si>
  <si>
    <t>Caja</t>
  </si>
  <si>
    <t>Recaudaciones a depositar.</t>
  </si>
  <si>
    <t>Bancos.</t>
  </si>
  <si>
    <t xml:space="preserve">Pazos Fijos </t>
  </si>
  <si>
    <t>Inversiones</t>
  </si>
  <si>
    <t>TOTAL</t>
  </si>
  <si>
    <t>B. INGRESOS</t>
  </si>
  <si>
    <t>Ingresos tributarios.</t>
  </si>
  <si>
    <t>Ingresos contribución de mejoras.</t>
  </si>
  <si>
    <t>Coparticipación nacional</t>
  </si>
  <si>
    <t>Ingresos Fines específicos</t>
  </si>
  <si>
    <t>Recursos de Capital</t>
  </si>
  <si>
    <t>Recursos de financiamiento.</t>
  </si>
  <si>
    <t>Coparticipación inmobiliario.</t>
  </si>
  <si>
    <t>Coparticipación patentes.</t>
  </si>
  <si>
    <t>Coparticipación ingresos brutos.</t>
  </si>
  <si>
    <t>Ingresos no tributarios.</t>
  </si>
  <si>
    <t>Coparticipación Ley Pcial. 13582 Art. 11</t>
  </si>
  <si>
    <t>Fondo Asistencia Financiera p/Municipios</t>
  </si>
  <si>
    <t>C. EGRESOS</t>
  </si>
  <si>
    <t>Egresos por operaciones corrientes.</t>
  </si>
  <si>
    <t>Egresos por erogaciones de capital.</t>
  </si>
  <si>
    <t>Egresos judiciales.</t>
  </si>
  <si>
    <t>Egresos extra-presupuestarios.</t>
  </si>
  <si>
    <t>Erogaciones por transferencias.</t>
  </si>
  <si>
    <t>C1.VIARIACIÓN DISPONIBILIDADES (B - C)</t>
  </si>
  <si>
    <t>D. SALDO DISPONIBILIDADES AL FINAL</t>
  </si>
  <si>
    <t>E. SALDO DISPONIBILIDADES AL FINAL</t>
  </si>
  <si>
    <t>Bancos</t>
  </si>
  <si>
    <t>DIFERENCIA ( D - E )</t>
  </si>
  <si>
    <t xml:space="preserve">    </t>
  </si>
  <si>
    <t>Fondos en tránsito</t>
  </si>
  <si>
    <t>-</t>
  </si>
  <si>
    <t>BALANCES MENSUALES DE TESORERÍA     -     2 0 2 6</t>
  </si>
  <si>
    <t>NOTA: Cifras preliminares al 16/04/26 sujetas a ajustes de la Dirección de Contaduría.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</si>
</sst>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_ ;[Red]\-#,##0.00\ "/>
    <numFmt numFmtId="165" formatCode="dd\-mm\-yy"/>
    <numFmt numFmtId="166" formatCode="_-[$$-2C0A]\ * #,##0.00_-;\-[$$-2C0A]\ * #,##0.00_-;_-[$$-2C0A]\ * &quot;-&quot;??_-;_-@_-"/>
  </numFmts>
  <fonts count="5" x14ac:knownFonts="1">
    <font>
      <sz val="10"/>
      <name val="Arial"/>
      <family val="2"/>
    </font>
    <font>
      <sz val="8"/>
      <name val="Arial"/>
      <family val="2"/>
    </font>
    <font>
      <b/>
      <u/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164" fontId="0" fillId="0" borderId="0">
      <alignment vertical="center"/>
    </xf>
  </cellStyleXfs>
  <cellXfs count="45">
    <xf numFmtId="164" fontId="0" fillId="0" borderId="0" xfId="0">
      <alignment vertical="center"/>
    </xf>
    <xf numFmtId="164" fontId="1" fillId="0" borderId="1" xfId="0" applyFont="1" applyFill="1" applyBorder="1">
      <alignment vertical="center"/>
    </xf>
    <xf numFmtId="164" fontId="0" fillId="0" borderId="0" xfId="0" applyFont="1" applyFill="1" applyBorder="1">
      <alignment vertical="center"/>
    </xf>
    <xf numFmtId="165" fontId="3" fillId="0" borderId="1" xfId="0" applyNumberFormat="1" applyFont="1" applyFill="1" applyBorder="1" applyAlignment="1">
      <alignment horizontal="center" vertical="center"/>
    </xf>
    <xf numFmtId="165" fontId="3" fillId="0" borderId="5" xfId="0" applyNumberFormat="1" applyFont="1" applyFill="1" applyBorder="1" applyAlignment="1">
      <alignment horizontal="center" vertical="center"/>
    </xf>
    <xf numFmtId="165" fontId="3" fillId="0" borderId="6" xfId="0" applyNumberFormat="1" applyFont="1" applyFill="1" applyBorder="1" applyAlignment="1">
      <alignment horizontal="center" vertical="center"/>
    </xf>
    <xf numFmtId="165" fontId="3" fillId="0" borderId="7" xfId="0" applyNumberFormat="1" applyFont="1" applyFill="1" applyBorder="1" applyAlignment="1">
      <alignment horizontal="center" vertical="center"/>
    </xf>
    <xf numFmtId="165" fontId="3" fillId="0" borderId="4" xfId="0" applyNumberFormat="1" applyFont="1" applyFill="1" applyBorder="1" applyAlignment="1">
      <alignment horizontal="center" vertical="center"/>
    </xf>
    <xf numFmtId="165" fontId="0" fillId="0" borderId="0" xfId="0" applyNumberFormat="1" applyFont="1" applyFill="1" applyBorder="1" applyAlignment="1">
      <alignment horizontal="center" vertical="center"/>
    </xf>
    <xf numFmtId="164" fontId="3" fillId="0" borderId="8" xfId="0" applyFont="1" applyFill="1" applyBorder="1">
      <alignment vertical="center"/>
    </xf>
    <xf numFmtId="164" fontId="1" fillId="0" borderId="9" xfId="0" applyFont="1" applyFill="1" applyBorder="1">
      <alignment vertical="center"/>
    </xf>
    <xf numFmtId="164" fontId="1" fillId="0" borderId="10" xfId="0" applyFont="1" applyFill="1" applyBorder="1">
      <alignment vertical="center"/>
    </xf>
    <xf numFmtId="164" fontId="1" fillId="0" borderId="8" xfId="0" applyFont="1" applyFill="1" applyBorder="1">
      <alignment vertical="center"/>
    </xf>
    <xf numFmtId="164" fontId="3" fillId="0" borderId="8" xfId="0" applyFont="1" applyFill="1" applyBorder="1" applyAlignment="1">
      <alignment horizontal="right" vertical="center"/>
    </xf>
    <xf numFmtId="164" fontId="4" fillId="0" borderId="0" xfId="0" applyFont="1" applyFill="1" applyBorder="1">
      <alignment vertical="center"/>
    </xf>
    <xf numFmtId="164" fontId="0" fillId="0" borderId="0" xfId="0" applyFill="1" applyBorder="1">
      <alignment vertical="center"/>
    </xf>
    <xf numFmtId="164" fontId="3" fillId="0" borderId="1" xfId="0" applyFont="1" applyFill="1" applyBorder="1" applyAlignment="1">
      <alignment horizontal="center" vertical="center"/>
    </xf>
    <xf numFmtId="165" fontId="3" fillId="0" borderId="18" xfId="0" applyNumberFormat="1" applyFont="1" applyFill="1" applyBorder="1" applyAlignment="1">
      <alignment horizontal="center" vertical="center"/>
    </xf>
    <xf numFmtId="166" fontId="1" fillId="0" borderId="13" xfId="0" applyNumberFormat="1" applyFont="1" applyFill="1" applyBorder="1">
      <alignment vertical="center"/>
    </xf>
    <xf numFmtId="166" fontId="1" fillId="0" borderId="15" xfId="0" applyNumberFormat="1" applyFont="1" applyFill="1" applyBorder="1">
      <alignment vertical="center"/>
    </xf>
    <xf numFmtId="166" fontId="1" fillId="0" borderId="16" xfId="0" applyNumberFormat="1" applyFont="1" applyFill="1" applyBorder="1">
      <alignment vertical="center"/>
    </xf>
    <xf numFmtId="166" fontId="3" fillId="0" borderId="17" xfId="0" applyNumberFormat="1" applyFont="1" applyFill="1" applyBorder="1">
      <alignment vertical="center"/>
    </xf>
    <xf numFmtId="166" fontId="3" fillId="0" borderId="18" xfId="0" applyNumberFormat="1" applyFont="1" applyFill="1" applyBorder="1">
      <alignment vertical="center"/>
    </xf>
    <xf numFmtId="166" fontId="1" fillId="0" borderId="10" xfId="0" applyNumberFormat="1" applyFont="1" applyFill="1" applyBorder="1">
      <alignment vertical="center"/>
    </xf>
    <xf numFmtId="166" fontId="1" fillId="0" borderId="9" xfId="0" applyNumberFormat="1" applyFont="1" applyFill="1" applyBorder="1">
      <alignment vertical="center"/>
    </xf>
    <xf numFmtId="166" fontId="1" fillId="0" borderId="22" xfId="0" applyNumberFormat="1" applyFont="1" applyFill="1" applyBorder="1">
      <alignment vertical="center"/>
    </xf>
    <xf numFmtId="166" fontId="3" fillId="0" borderId="5" xfId="0" applyNumberFormat="1" applyFont="1" applyFill="1" applyBorder="1">
      <alignment vertical="center"/>
    </xf>
    <xf numFmtId="166" fontId="3" fillId="0" borderId="6" xfId="0" applyNumberFormat="1" applyFont="1" applyFill="1" applyBorder="1">
      <alignment vertical="center"/>
    </xf>
    <xf numFmtId="166" fontId="1" fillId="0" borderId="11" xfId="0" applyNumberFormat="1" applyFont="1" applyFill="1" applyBorder="1">
      <alignment vertical="center"/>
    </xf>
    <xf numFmtId="166" fontId="1" fillId="0" borderId="12" xfId="0" applyNumberFormat="1" applyFont="1" applyFill="1" applyBorder="1">
      <alignment vertical="center"/>
    </xf>
    <xf numFmtId="166" fontId="1" fillId="0" borderId="19" xfId="0" applyNumberFormat="1" applyFont="1" applyFill="1" applyBorder="1">
      <alignment vertical="center"/>
    </xf>
    <xf numFmtId="166" fontId="1" fillId="0" borderId="20" xfId="0" applyNumberFormat="1" applyFont="1" applyFill="1" applyBorder="1">
      <alignment vertical="center"/>
    </xf>
    <xf numFmtId="166" fontId="3" fillId="0" borderId="21" xfId="0" applyNumberFormat="1" applyFont="1" applyFill="1" applyBorder="1">
      <alignment vertical="center"/>
    </xf>
    <xf numFmtId="166" fontId="1" fillId="0" borderId="14" xfId="0" applyNumberFormat="1" applyFont="1" applyFill="1" applyBorder="1">
      <alignment vertical="center"/>
    </xf>
    <xf numFmtId="166" fontId="1" fillId="0" borderId="23" xfId="0" applyNumberFormat="1" applyFont="1" applyFill="1" applyBorder="1">
      <alignment vertical="center"/>
    </xf>
    <xf numFmtId="166" fontId="3" fillId="0" borderId="26" xfId="0" applyNumberFormat="1" applyFont="1" applyFill="1" applyBorder="1">
      <alignment vertical="center"/>
    </xf>
    <xf numFmtId="166" fontId="3" fillId="0" borderId="7" xfId="0" applyNumberFormat="1" applyFont="1" applyFill="1" applyBorder="1">
      <alignment vertical="center"/>
    </xf>
    <xf numFmtId="164" fontId="2" fillId="0" borderId="2" xfId="0" applyFont="1" applyFill="1" applyBorder="1" applyAlignment="1">
      <alignment horizontal="center" vertical="center"/>
    </xf>
    <xf numFmtId="164" fontId="2" fillId="0" borderId="3" xfId="0" applyFont="1" applyFill="1" applyBorder="1" applyAlignment="1">
      <alignment horizontal="center" vertical="center"/>
    </xf>
    <xf numFmtId="164" fontId="2" fillId="0" borderId="4" xfId="0" applyFont="1" applyFill="1" applyBorder="1" applyAlignment="1">
      <alignment horizontal="center" vertical="center"/>
    </xf>
    <xf numFmtId="164" fontId="3" fillId="0" borderId="2" xfId="0" applyFont="1" applyFill="1" applyBorder="1" applyAlignment="1">
      <alignment horizontal="center" vertical="center"/>
    </xf>
    <xf numFmtId="164" fontId="3" fillId="0" borderId="3" xfId="0" applyFont="1" applyFill="1" applyBorder="1" applyAlignment="1">
      <alignment horizontal="center" vertical="center"/>
    </xf>
    <xf numFmtId="164" fontId="3" fillId="0" borderId="24" xfId="0" applyFont="1" applyFill="1" applyBorder="1" applyAlignment="1">
      <alignment horizontal="center" vertical="center"/>
    </xf>
    <xf numFmtId="164" fontId="3" fillId="0" borderId="4" xfId="0" applyFont="1" applyFill="1" applyBorder="1" applyAlignment="1">
      <alignment horizontal="center" vertical="center"/>
    </xf>
    <xf numFmtId="164" fontId="3" fillId="0" borderId="2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457200</xdr:colOff>
      <xdr:row>0</xdr:row>
      <xdr:rowOff>76200</xdr:rowOff>
    </xdr:from>
    <xdr:to>
      <xdr:col>0</xdr:col>
      <xdr:colOff>1704975</xdr:colOff>
      <xdr:row>0</xdr:row>
      <xdr:rowOff>685800</xdr:rowOff>
    </xdr:to>
    <xdr:pic>
      <xdr:nvPicPr>
        <xdr:cNvPr id="2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76200"/>
          <a:ext cx="12477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0"/>
  <sheetViews>
    <sheetView showGridLines="0" tabSelected="1" zoomScaleNormal="100" workbookViewId="0">
      <pane xSplit="1" ySplit="3" topLeftCell="B28" activePane="bottomRight" state="frozen"/>
      <selection pane="topRight" activeCell="B1" sqref="B1"/>
      <selection pane="bottomLeft" activeCell="A11" sqref="A11"/>
      <selection pane="bottomRight" activeCell="C17" sqref="C17"/>
    </sheetView>
  </sheetViews>
  <sheetFormatPr baseColWidth="10" defaultColWidth="15.7109375" defaultRowHeight="24.95" customHeight="1" x14ac:dyDescent="0.2"/>
  <cols>
    <col min="1" max="1" width="29.28515625" style="2" customWidth="1"/>
    <col min="2" max="13" width="16.42578125" style="2" bestFit="1" customWidth="1"/>
    <col min="14" max="16384" width="15.7109375" style="2"/>
  </cols>
  <sheetData>
    <row r="1" spans="1:13" ht="59.25" customHeight="1" thickBot="1" x14ac:dyDescent="0.25">
      <c r="A1" s="1"/>
      <c r="B1" s="37" t="s">
        <v>0</v>
      </c>
      <c r="C1" s="38"/>
      <c r="D1" s="38"/>
      <c r="E1" s="38"/>
      <c r="F1" s="38"/>
      <c r="G1" s="38"/>
      <c r="H1" s="38"/>
      <c r="I1" s="38"/>
      <c r="J1" s="38"/>
      <c r="K1" s="38"/>
      <c r="L1" s="38"/>
      <c r="M1" s="39"/>
    </row>
    <row r="2" spans="1:13" ht="12" customHeight="1" thickBot="1" x14ac:dyDescent="0.25">
      <c r="A2" s="40" t="s">
        <v>47</v>
      </c>
      <c r="B2" s="41"/>
      <c r="C2" s="41"/>
      <c r="D2" s="41"/>
      <c r="E2" s="41"/>
      <c r="F2" s="41"/>
      <c r="G2" s="42"/>
      <c r="H2" s="41"/>
      <c r="I2" s="41"/>
      <c r="J2" s="41"/>
      <c r="K2" s="41"/>
      <c r="L2" s="41"/>
      <c r="M2" s="43"/>
    </row>
    <row r="3" spans="1:13" s="8" customFormat="1" ht="12" customHeight="1" thickBot="1" x14ac:dyDescent="0.25">
      <c r="A3" s="3"/>
      <c r="B3" s="4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17" t="s">
        <v>6</v>
      </c>
      <c r="H3" s="5" t="s">
        <v>7</v>
      </c>
      <c r="I3" s="5" t="s">
        <v>8</v>
      </c>
      <c r="J3" s="5" t="s">
        <v>9</v>
      </c>
      <c r="K3" s="5" t="s">
        <v>10</v>
      </c>
      <c r="L3" s="6" t="s">
        <v>11</v>
      </c>
      <c r="M3" s="7" t="s">
        <v>12</v>
      </c>
    </row>
    <row r="4" spans="1:13" ht="12" customHeight="1" x14ac:dyDescent="0.2">
      <c r="A4" s="9" t="s">
        <v>13</v>
      </c>
      <c r="B4" s="10"/>
      <c r="C4" s="11"/>
      <c r="D4" s="11"/>
      <c r="E4" s="11"/>
      <c r="F4" s="23"/>
      <c r="G4" s="23"/>
      <c r="H4" s="23"/>
      <c r="I4" s="23"/>
      <c r="J4" s="23"/>
      <c r="K4" s="23"/>
      <c r="L4" s="28"/>
      <c r="M4" s="29"/>
    </row>
    <row r="5" spans="1:13" ht="12" customHeight="1" x14ac:dyDescent="0.2">
      <c r="A5" s="12" t="s">
        <v>14</v>
      </c>
      <c r="B5" s="18">
        <v>0</v>
      </c>
      <c r="C5" s="18">
        <v>0</v>
      </c>
      <c r="D5" s="18">
        <v>0</v>
      </c>
      <c r="E5" s="18">
        <v>0</v>
      </c>
      <c r="F5" s="18" t="s">
        <v>46</v>
      </c>
      <c r="G5" s="18">
        <v>0</v>
      </c>
      <c r="H5" s="18">
        <v>0</v>
      </c>
      <c r="I5" s="18">
        <v>0</v>
      </c>
      <c r="J5" s="18">
        <v>0</v>
      </c>
      <c r="K5" s="18">
        <v>0</v>
      </c>
      <c r="L5" s="18">
        <v>0</v>
      </c>
      <c r="M5" s="18">
        <v>0</v>
      </c>
    </row>
    <row r="6" spans="1:13" ht="12" customHeight="1" x14ac:dyDescent="0.2">
      <c r="A6" s="12" t="s">
        <v>15</v>
      </c>
      <c r="B6" s="18">
        <v>24486541.329999998</v>
      </c>
      <c r="C6" s="18">
        <v>41422734.32</v>
      </c>
      <c r="D6" s="18">
        <v>28358715.170000002</v>
      </c>
      <c r="E6" s="18"/>
      <c r="F6" s="18"/>
      <c r="G6" s="18"/>
      <c r="H6" s="18"/>
      <c r="I6" s="18"/>
      <c r="J6" s="18"/>
      <c r="K6" s="18"/>
      <c r="L6" s="18"/>
      <c r="M6" s="18"/>
    </row>
    <row r="7" spans="1:13" ht="12" customHeight="1" x14ac:dyDescent="0.2">
      <c r="A7" s="12" t="s">
        <v>16</v>
      </c>
      <c r="B7" s="18">
        <v>635133171.08000004</v>
      </c>
      <c r="C7" s="18">
        <v>461108092.12</v>
      </c>
      <c r="D7" s="19">
        <v>867039339.30999994</v>
      </c>
      <c r="E7" s="19"/>
      <c r="F7" s="19"/>
      <c r="G7" s="19"/>
      <c r="H7" s="19"/>
      <c r="I7" s="19"/>
      <c r="J7" s="19"/>
      <c r="K7" s="19"/>
      <c r="L7" s="19"/>
      <c r="M7" s="18"/>
    </row>
    <row r="8" spans="1:13" ht="12" customHeight="1" x14ac:dyDescent="0.2">
      <c r="A8" s="12" t="s">
        <v>17</v>
      </c>
      <c r="B8" s="18">
        <v>11118303086.809999</v>
      </c>
      <c r="C8" s="18">
        <v>14517302293.030001</v>
      </c>
      <c r="D8" s="18">
        <v>17194846250.560001</v>
      </c>
      <c r="E8" s="20"/>
      <c r="F8" s="18"/>
      <c r="G8" s="18"/>
      <c r="H8" s="19"/>
      <c r="I8" s="18"/>
      <c r="J8" s="18"/>
      <c r="K8" s="18"/>
      <c r="L8" s="18"/>
      <c r="M8" s="18"/>
    </row>
    <row r="9" spans="1:13" ht="12" customHeight="1" x14ac:dyDescent="0.2">
      <c r="A9" s="12" t="s">
        <v>18</v>
      </c>
      <c r="B9" s="18">
        <v>2019994020.8599999</v>
      </c>
      <c r="C9" s="18">
        <v>500544435.52999997</v>
      </c>
      <c r="D9" s="18">
        <v>657780679.26999998</v>
      </c>
      <c r="E9" s="20"/>
      <c r="F9" s="18"/>
      <c r="G9" s="18"/>
      <c r="H9" s="18"/>
      <c r="I9" s="18"/>
      <c r="J9" s="18"/>
      <c r="K9" s="18"/>
      <c r="L9" s="18"/>
      <c r="M9" s="18"/>
    </row>
    <row r="10" spans="1:13" ht="12" customHeight="1" x14ac:dyDescent="0.2">
      <c r="A10" s="12" t="s">
        <v>45</v>
      </c>
      <c r="B10" s="18"/>
      <c r="C10" s="18"/>
      <c r="D10" s="18"/>
      <c r="E10" s="20"/>
      <c r="F10" s="18"/>
      <c r="G10" s="18"/>
      <c r="H10" s="18"/>
      <c r="I10" s="18"/>
      <c r="J10" s="18"/>
      <c r="K10" s="18"/>
      <c r="L10" s="18"/>
      <c r="M10" s="29"/>
    </row>
    <row r="11" spans="1:13" s="14" customFormat="1" ht="12" customHeight="1" thickBot="1" x14ac:dyDescent="0.25">
      <c r="A11" s="13" t="s">
        <v>19</v>
      </c>
      <c r="B11" s="21">
        <f t="shared" ref="B11:G11" si="0">SUM(B5:B10)</f>
        <v>13797916820.08</v>
      </c>
      <c r="C11" s="22">
        <f t="shared" si="0"/>
        <v>15520377555.000002</v>
      </c>
      <c r="D11" s="22">
        <f t="shared" si="0"/>
        <v>18748024984.310001</v>
      </c>
      <c r="E11" s="22">
        <f>SUM(E5:E10)</f>
        <v>0</v>
      </c>
      <c r="F11" s="22">
        <f t="shared" si="0"/>
        <v>0</v>
      </c>
      <c r="G11" s="22">
        <f t="shared" si="0"/>
        <v>0</v>
      </c>
      <c r="H11" s="22">
        <f t="shared" ref="H11:M11" si="1">SUM(H5:H10)</f>
        <v>0</v>
      </c>
      <c r="I11" s="22">
        <f t="shared" si="1"/>
        <v>0</v>
      </c>
      <c r="J11" s="22">
        <f t="shared" si="1"/>
        <v>0</v>
      </c>
      <c r="K11" s="22">
        <f t="shared" si="1"/>
        <v>0</v>
      </c>
      <c r="L11" s="22">
        <f t="shared" si="1"/>
        <v>0</v>
      </c>
      <c r="M11" s="32">
        <f t="shared" si="1"/>
        <v>0</v>
      </c>
    </row>
    <row r="12" spans="1:13" ht="12" customHeight="1" x14ac:dyDescent="0.2">
      <c r="A12" s="9" t="s">
        <v>20</v>
      </c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30"/>
    </row>
    <row r="13" spans="1:13" ht="12" customHeight="1" x14ac:dyDescent="0.2">
      <c r="A13" s="12" t="s">
        <v>21</v>
      </c>
      <c r="B13" s="18">
        <f>3464062435.45+1710372</f>
        <v>3465772807.4499998</v>
      </c>
      <c r="C13" s="18">
        <f>3031992034.25+1705212</f>
        <v>3033697246.25</v>
      </c>
      <c r="D13" s="18">
        <f>2644054570.92+2265600</f>
        <v>2646320170.9200001</v>
      </c>
      <c r="E13" s="18"/>
      <c r="F13" s="18"/>
      <c r="G13" s="18"/>
      <c r="H13" s="18"/>
      <c r="I13" s="18"/>
      <c r="J13" s="18"/>
      <c r="K13" s="18"/>
      <c r="L13" s="18"/>
      <c r="M13" s="29"/>
    </row>
    <row r="14" spans="1:13" ht="12" customHeight="1" x14ac:dyDescent="0.2">
      <c r="A14" s="12" t="s">
        <v>22</v>
      </c>
      <c r="B14" s="18">
        <v>59592702.280000001</v>
      </c>
      <c r="C14" s="18">
        <v>61461098.93</v>
      </c>
      <c r="D14" s="18">
        <v>100001579.02</v>
      </c>
      <c r="E14" s="18"/>
      <c r="F14" s="18"/>
      <c r="G14" s="18"/>
      <c r="H14" s="18"/>
      <c r="I14" s="18"/>
      <c r="J14" s="18"/>
      <c r="K14" s="18"/>
      <c r="L14" s="18"/>
      <c r="M14" s="29"/>
    </row>
    <row r="15" spans="1:13" ht="12" customHeight="1" x14ac:dyDescent="0.2">
      <c r="A15" s="12" t="s">
        <v>23</v>
      </c>
      <c r="B15" s="18">
        <v>851466338.62</v>
      </c>
      <c r="C15" s="18">
        <v>631833313.65999997</v>
      </c>
      <c r="D15" s="18">
        <v>614696628.78999996</v>
      </c>
      <c r="E15" s="18"/>
      <c r="F15" s="18"/>
      <c r="G15" s="18"/>
      <c r="H15" s="18"/>
      <c r="I15" s="18"/>
      <c r="J15" s="18"/>
      <c r="K15" s="18"/>
      <c r="L15" s="18"/>
      <c r="M15" s="29"/>
    </row>
    <row r="16" spans="1:13" ht="12" customHeight="1" x14ac:dyDescent="0.2">
      <c r="A16" s="12" t="s">
        <v>24</v>
      </c>
      <c r="B16" s="18">
        <v>1110752484.3800001</v>
      </c>
      <c r="C16" s="18">
        <v>279107213.37</v>
      </c>
      <c r="D16" s="18">
        <v>123984212.25</v>
      </c>
      <c r="E16" s="18"/>
      <c r="F16" s="18"/>
      <c r="G16" s="18"/>
      <c r="H16" s="18"/>
      <c r="I16" s="18"/>
      <c r="J16" s="18"/>
      <c r="K16" s="18"/>
      <c r="L16" s="18"/>
      <c r="M16" s="29"/>
    </row>
    <row r="17" spans="1:15" ht="12" customHeight="1" x14ac:dyDescent="0.2">
      <c r="A17" s="12" t="s">
        <v>25</v>
      </c>
      <c r="B17" s="18">
        <v>42999979.810000002</v>
      </c>
      <c r="C17" s="18">
        <v>53703118.350000001</v>
      </c>
      <c r="D17" s="18">
        <v>57618446.689999998</v>
      </c>
      <c r="E17" s="18"/>
      <c r="F17" s="18"/>
      <c r="G17" s="18"/>
      <c r="H17" s="18"/>
      <c r="I17" s="18"/>
      <c r="J17" s="18"/>
      <c r="K17" s="18"/>
      <c r="L17" s="18"/>
      <c r="M17" s="29"/>
    </row>
    <row r="18" spans="1:15" ht="11.25" customHeight="1" x14ac:dyDescent="0.2">
      <c r="A18" s="12" t="s">
        <v>26</v>
      </c>
      <c r="B18" s="18">
        <v>11375221.140000001</v>
      </c>
      <c r="C18" s="18">
        <v>14856067.98</v>
      </c>
      <c r="D18" s="18">
        <v>13705587.66</v>
      </c>
      <c r="E18" s="18"/>
      <c r="F18" s="18"/>
      <c r="G18" s="18"/>
      <c r="H18" s="18"/>
      <c r="I18" s="18"/>
      <c r="J18" s="18"/>
      <c r="K18" s="18"/>
      <c r="L18" s="18"/>
      <c r="M18" s="29"/>
    </row>
    <row r="19" spans="1:15" ht="12" customHeight="1" x14ac:dyDescent="0.2">
      <c r="A19" s="12" t="s">
        <v>27</v>
      </c>
      <c r="B19" s="18">
        <v>174388429.12</v>
      </c>
      <c r="C19" s="18">
        <v>1280353444.53</v>
      </c>
      <c r="D19" s="18">
        <v>283285615.50999999</v>
      </c>
      <c r="E19" s="18"/>
      <c r="F19" s="18"/>
      <c r="G19" s="18"/>
      <c r="H19" s="18"/>
      <c r="I19" s="18"/>
      <c r="J19" s="18"/>
      <c r="K19" s="18"/>
      <c r="L19" s="18"/>
      <c r="M19" s="29"/>
    </row>
    <row r="20" spans="1:15" ht="12" customHeight="1" x14ac:dyDescent="0.2">
      <c r="A20" s="12" t="s">
        <v>28</v>
      </c>
      <c r="B20" s="18">
        <v>497701174.56999999</v>
      </c>
      <c r="C20" s="18">
        <v>1973534715.3800001</v>
      </c>
      <c r="D20" s="18">
        <v>508277178.64999998</v>
      </c>
      <c r="E20" s="18"/>
      <c r="F20" s="18"/>
      <c r="G20" s="18"/>
      <c r="H20" s="18"/>
      <c r="I20" s="18"/>
      <c r="J20" s="18"/>
      <c r="K20" s="18"/>
      <c r="L20" s="18"/>
      <c r="M20" s="29"/>
    </row>
    <row r="21" spans="1:15" ht="12" customHeight="1" x14ac:dyDescent="0.2">
      <c r="A21" s="12" t="s">
        <v>29</v>
      </c>
      <c r="B21" s="18">
        <v>466079976.75</v>
      </c>
      <c r="C21" s="18">
        <v>471375382.30000001</v>
      </c>
      <c r="D21" s="19">
        <v>501642284.11000001</v>
      </c>
      <c r="E21" s="18"/>
      <c r="F21" s="19"/>
      <c r="G21" s="18"/>
      <c r="H21" s="19"/>
      <c r="I21" s="18"/>
      <c r="J21" s="18"/>
      <c r="K21" s="18"/>
      <c r="L21" s="19"/>
      <c r="M21" s="31"/>
    </row>
    <row r="22" spans="1:15" ht="12" customHeight="1" x14ac:dyDescent="0.2">
      <c r="A22" s="12" t="s">
        <v>30</v>
      </c>
      <c r="B22" s="18">
        <v>87511021.819999993</v>
      </c>
      <c r="C22" s="18">
        <v>298640067.83999997</v>
      </c>
      <c r="D22" s="18">
        <v>422605908.86000001</v>
      </c>
      <c r="E22" s="18"/>
      <c r="F22" s="18"/>
      <c r="G22" s="18"/>
      <c r="H22" s="18"/>
      <c r="I22" s="18"/>
      <c r="J22" s="18"/>
      <c r="K22" s="18"/>
      <c r="L22" s="18"/>
      <c r="M22" s="29"/>
    </row>
    <row r="23" spans="1:15" ht="12" customHeight="1" x14ac:dyDescent="0.2">
      <c r="A23" s="12" t="s">
        <v>31</v>
      </c>
      <c r="B23" s="18"/>
      <c r="C23" s="18"/>
      <c r="D23" s="18"/>
      <c r="E23" s="18"/>
      <c r="F23" s="19"/>
      <c r="G23" s="18"/>
      <c r="H23" s="19"/>
      <c r="I23" s="18"/>
      <c r="J23" s="18"/>
      <c r="K23" s="18"/>
      <c r="L23" s="19"/>
      <c r="M23" s="31"/>
    </row>
    <row r="24" spans="1:15" ht="12" customHeight="1" x14ac:dyDescent="0.2">
      <c r="A24" s="12" t="s">
        <v>32</v>
      </c>
      <c r="B24" s="18"/>
      <c r="C24" s="18"/>
      <c r="D24" s="18"/>
      <c r="E24" s="18"/>
      <c r="F24" s="19"/>
      <c r="G24" s="18"/>
      <c r="H24" s="19"/>
      <c r="I24" s="18"/>
      <c r="J24" s="18"/>
      <c r="K24" s="18"/>
      <c r="L24" s="19"/>
      <c r="M24" s="31"/>
    </row>
    <row r="25" spans="1:15" s="14" customFormat="1" ht="12" customHeight="1" thickBot="1" x14ac:dyDescent="0.25">
      <c r="A25" s="13" t="s">
        <v>19</v>
      </c>
      <c r="B25" s="21">
        <f t="shared" ref="B25:M25" si="2">SUM(B13:B24)</f>
        <v>6767640135.9400005</v>
      </c>
      <c r="C25" s="22">
        <f t="shared" si="2"/>
        <v>8098561668.5900002</v>
      </c>
      <c r="D25" s="22">
        <f t="shared" si="2"/>
        <v>5272137612.4599991</v>
      </c>
      <c r="E25" s="22">
        <f t="shared" si="2"/>
        <v>0</v>
      </c>
      <c r="F25" s="22">
        <f t="shared" si="2"/>
        <v>0</v>
      </c>
      <c r="G25" s="22">
        <f t="shared" si="2"/>
        <v>0</v>
      </c>
      <c r="H25" s="22">
        <f t="shared" si="2"/>
        <v>0</v>
      </c>
      <c r="I25" s="22">
        <f t="shared" si="2"/>
        <v>0</v>
      </c>
      <c r="J25" s="22">
        <f t="shared" si="2"/>
        <v>0</v>
      </c>
      <c r="K25" s="22">
        <f t="shared" si="2"/>
        <v>0</v>
      </c>
      <c r="L25" s="22">
        <f t="shared" si="2"/>
        <v>0</v>
      </c>
      <c r="M25" s="32">
        <f t="shared" si="2"/>
        <v>0</v>
      </c>
    </row>
    <row r="26" spans="1:15" ht="12" customHeight="1" x14ac:dyDescent="0.2">
      <c r="A26" s="9" t="s">
        <v>33</v>
      </c>
      <c r="B26" s="24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30"/>
    </row>
    <row r="27" spans="1:15" ht="12" customHeight="1" x14ac:dyDescent="0.2">
      <c r="A27" s="12" t="s">
        <v>34</v>
      </c>
      <c r="B27" s="18">
        <v>5043583613.1700001</v>
      </c>
      <c r="C27" s="18">
        <v>4870111703.6999998</v>
      </c>
      <c r="D27" s="18">
        <v>5529116412.3900003</v>
      </c>
      <c r="E27" s="18"/>
      <c r="F27" s="18"/>
      <c r="G27" s="18"/>
      <c r="H27" s="33"/>
      <c r="I27" s="18"/>
      <c r="J27" s="18"/>
      <c r="K27" s="18"/>
      <c r="L27" s="18"/>
      <c r="M27" s="29"/>
    </row>
    <row r="28" spans="1:15" ht="12" customHeight="1" x14ac:dyDescent="0.2">
      <c r="A28" s="12" t="s">
        <v>35</v>
      </c>
      <c r="B28" s="18">
        <v>1595787.85</v>
      </c>
      <c r="C28" s="18">
        <v>802535.58</v>
      </c>
      <c r="D28" s="18">
        <v>1543531</v>
      </c>
      <c r="E28" s="18"/>
      <c r="F28" s="18"/>
      <c r="G28" s="18"/>
      <c r="H28" s="18"/>
      <c r="I28" s="18"/>
      <c r="J28" s="18"/>
      <c r="K28" s="18"/>
      <c r="L28" s="18"/>
      <c r="M28" s="29"/>
    </row>
    <row r="29" spans="1:15" ht="12" customHeight="1" x14ac:dyDescent="0.2">
      <c r="A29" s="12" t="s">
        <v>36</v>
      </c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29"/>
      <c r="O29" s="15"/>
    </row>
    <row r="30" spans="1:15" ht="12" customHeight="1" x14ac:dyDescent="0.2">
      <c r="A30" s="12" t="s">
        <v>37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29"/>
    </row>
    <row r="31" spans="1:15" ht="12" customHeight="1" x14ac:dyDescent="0.2">
      <c r="A31" s="12" t="s">
        <v>38</v>
      </c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34"/>
    </row>
    <row r="32" spans="1:15" s="14" customFormat="1" ht="12" customHeight="1" thickBot="1" x14ac:dyDescent="0.25">
      <c r="A32" s="13" t="s">
        <v>19</v>
      </c>
      <c r="B32" s="21">
        <f t="shared" ref="B32:M32" si="3">SUM(B27:B31)</f>
        <v>5045179401.0200005</v>
      </c>
      <c r="C32" s="22">
        <f t="shared" si="3"/>
        <v>4870914239.2799997</v>
      </c>
      <c r="D32" s="22">
        <f t="shared" si="3"/>
        <v>5530659943.3900003</v>
      </c>
      <c r="E32" s="22">
        <f t="shared" si="3"/>
        <v>0</v>
      </c>
      <c r="F32" s="22">
        <f t="shared" si="3"/>
        <v>0</v>
      </c>
      <c r="G32" s="22">
        <f>SUM(G27:G31)</f>
        <v>0</v>
      </c>
      <c r="H32" s="22">
        <f>SUM(H27:H31)</f>
        <v>0</v>
      </c>
      <c r="I32" s="22">
        <f t="shared" si="3"/>
        <v>0</v>
      </c>
      <c r="J32" s="22">
        <f>SUM(J27:J31)</f>
        <v>0</v>
      </c>
      <c r="K32" s="22">
        <f t="shared" si="3"/>
        <v>0</v>
      </c>
      <c r="L32" s="22">
        <f t="shared" si="3"/>
        <v>0</v>
      </c>
      <c r="M32" s="32">
        <f t="shared" si="3"/>
        <v>0</v>
      </c>
    </row>
    <row r="33" spans="1:13" ht="12" customHeight="1" x14ac:dyDescent="0.2">
      <c r="A33" s="12"/>
      <c r="B33" s="24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30"/>
    </row>
    <row r="34" spans="1:13" ht="12" customHeight="1" x14ac:dyDescent="0.2">
      <c r="A34" s="9" t="s">
        <v>39</v>
      </c>
      <c r="B34" s="24">
        <f t="shared" ref="B34:M34" si="4">+B25-B32</f>
        <v>1722460734.9200001</v>
      </c>
      <c r="C34" s="23">
        <f t="shared" si="4"/>
        <v>3227647429.3100004</v>
      </c>
      <c r="D34" s="23">
        <f t="shared" si="4"/>
        <v>-258522330.93000126</v>
      </c>
      <c r="E34" s="23">
        <f t="shared" si="4"/>
        <v>0</v>
      </c>
      <c r="F34" s="23">
        <f t="shared" si="4"/>
        <v>0</v>
      </c>
      <c r="G34" s="23">
        <f>+G25-G32</f>
        <v>0</v>
      </c>
      <c r="H34" s="23">
        <f t="shared" si="4"/>
        <v>0</v>
      </c>
      <c r="I34" s="23">
        <f t="shared" si="4"/>
        <v>0</v>
      </c>
      <c r="J34" s="23">
        <f t="shared" si="4"/>
        <v>0</v>
      </c>
      <c r="K34" s="23">
        <f t="shared" si="4"/>
        <v>0</v>
      </c>
      <c r="L34" s="23">
        <f t="shared" si="4"/>
        <v>0</v>
      </c>
      <c r="M34" s="30">
        <f t="shared" si="4"/>
        <v>0</v>
      </c>
    </row>
    <row r="35" spans="1:13" ht="12" customHeight="1" x14ac:dyDescent="0.2">
      <c r="A35" s="9"/>
      <c r="B35" s="24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30"/>
    </row>
    <row r="36" spans="1:13" ht="12" customHeight="1" x14ac:dyDescent="0.2">
      <c r="A36" s="9" t="s">
        <v>40</v>
      </c>
      <c r="B36" s="24">
        <f t="shared" ref="B36:M36" si="5">+B11+B34</f>
        <v>15520377555</v>
      </c>
      <c r="C36" s="23">
        <f t="shared" si="5"/>
        <v>18748024984.310001</v>
      </c>
      <c r="D36" s="23">
        <f t="shared" si="5"/>
        <v>18489502653.380001</v>
      </c>
      <c r="E36" s="23">
        <f t="shared" si="5"/>
        <v>0</v>
      </c>
      <c r="F36" s="23">
        <f t="shared" si="5"/>
        <v>0</v>
      </c>
      <c r="G36" s="23">
        <f t="shared" si="5"/>
        <v>0</v>
      </c>
      <c r="H36" s="23">
        <f t="shared" si="5"/>
        <v>0</v>
      </c>
      <c r="I36" s="23">
        <f t="shared" si="5"/>
        <v>0</v>
      </c>
      <c r="J36" s="23">
        <f t="shared" si="5"/>
        <v>0</v>
      </c>
      <c r="K36" s="23">
        <f t="shared" si="5"/>
        <v>0</v>
      </c>
      <c r="L36" s="23">
        <f t="shared" si="5"/>
        <v>0</v>
      </c>
      <c r="M36" s="30">
        <f t="shared" si="5"/>
        <v>0</v>
      </c>
    </row>
    <row r="37" spans="1:13" ht="12" customHeight="1" x14ac:dyDescent="0.2">
      <c r="A37" s="9" t="s">
        <v>41</v>
      </c>
      <c r="B37" s="24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30"/>
    </row>
    <row r="38" spans="1:13" ht="12" customHeight="1" x14ac:dyDescent="0.2">
      <c r="A38" s="12" t="s">
        <v>14</v>
      </c>
      <c r="B38" s="18">
        <v>0</v>
      </c>
      <c r="C38" s="18">
        <v>0</v>
      </c>
      <c r="D38" s="18">
        <v>0</v>
      </c>
      <c r="E38" s="18">
        <v>0</v>
      </c>
      <c r="F38" s="18">
        <v>0</v>
      </c>
      <c r="G38" s="18">
        <v>0</v>
      </c>
      <c r="H38" s="18">
        <v>0</v>
      </c>
      <c r="I38" s="18">
        <v>0</v>
      </c>
      <c r="J38" s="18">
        <v>0</v>
      </c>
      <c r="K38" s="18">
        <v>0</v>
      </c>
      <c r="L38" s="18">
        <v>0</v>
      </c>
      <c r="M38" s="29">
        <v>0</v>
      </c>
    </row>
    <row r="39" spans="1:13" ht="12" customHeight="1" x14ac:dyDescent="0.2">
      <c r="A39" s="12" t="s">
        <v>15</v>
      </c>
      <c r="B39" s="18">
        <v>41422734.32</v>
      </c>
      <c r="C39" s="18">
        <v>28358715.170000002</v>
      </c>
      <c r="D39" s="18">
        <v>29981815.75</v>
      </c>
      <c r="E39" s="18"/>
      <c r="F39" s="18"/>
      <c r="G39" s="18"/>
      <c r="H39" s="18"/>
      <c r="I39" s="18"/>
      <c r="J39" s="18"/>
      <c r="K39" s="18"/>
      <c r="L39" s="18"/>
      <c r="M39" s="29"/>
    </row>
    <row r="40" spans="1:13" ht="12" customHeight="1" x14ac:dyDescent="0.2">
      <c r="A40" s="12" t="s">
        <v>42</v>
      </c>
      <c r="B40" s="18">
        <v>461108092.12</v>
      </c>
      <c r="C40" s="19">
        <v>867039339.30999994</v>
      </c>
      <c r="D40" s="19">
        <v>2146961995.1800001</v>
      </c>
      <c r="E40" s="19"/>
      <c r="F40" s="19"/>
      <c r="G40" s="19"/>
      <c r="H40" s="19"/>
      <c r="I40" s="19"/>
      <c r="J40" s="19"/>
      <c r="K40" s="19"/>
      <c r="L40" s="18"/>
      <c r="M40" s="31"/>
    </row>
    <row r="41" spans="1:13" ht="12" customHeight="1" x14ac:dyDescent="0.2">
      <c r="A41" s="12" t="s">
        <v>17</v>
      </c>
      <c r="B41" s="18">
        <v>14517302293.030001</v>
      </c>
      <c r="C41" s="18">
        <v>17194846250.560001</v>
      </c>
      <c r="D41" s="20">
        <v>16284507409.219999</v>
      </c>
      <c r="E41" s="18"/>
      <c r="F41" s="18"/>
      <c r="G41" s="19"/>
      <c r="H41" s="18"/>
      <c r="I41" s="18"/>
      <c r="J41" s="18"/>
      <c r="K41" s="18"/>
      <c r="L41" s="18"/>
      <c r="M41" s="29"/>
    </row>
    <row r="42" spans="1:13" ht="12" customHeight="1" x14ac:dyDescent="0.2">
      <c r="A42" s="12" t="s">
        <v>18</v>
      </c>
      <c r="B42" s="18">
        <v>500544435.52999997</v>
      </c>
      <c r="C42" s="18">
        <v>657780679.26999998</v>
      </c>
      <c r="D42" s="20">
        <v>28051433.23</v>
      </c>
      <c r="E42" s="18"/>
      <c r="F42" s="18"/>
      <c r="G42" s="18"/>
      <c r="H42" s="18"/>
      <c r="I42" s="18"/>
      <c r="J42" s="18"/>
      <c r="K42" s="18"/>
      <c r="L42" s="18"/>
      <c r="M42" s="18"/>
    </row>
    <row r="43" spans="1:13" ht="12" customHeight="1" x14ac:dyDescent="0.2">
      <c r="A43" s="12" t="s">
        <v>45</v>
      </c>
      <c r="B43" s="18">
        <v>0</v>
      </c>
      <c r="C43" s="18">
        <v>0</v>
      </c>
      <c r="D43" s="20">
        <v>0</v>
      </c>
      <c r="E43" s="18"/>
      <c r="F43" s="18"/>
      <c r="G43" s="18"/>
      <c r="H43" s="18"/>
      <c r="I43" s="18"/>
      <c r="J43" s="18"/>
      <c r="K43" s="18"/>
      <c r="L43" s="18"/>
      <c r="M43" s="18"/>
    </row>
    <row r="44" spans="1:13" s="14" customFormat="1" ht="12" customHeight="1" thickBot="1" x14ac:dyDescent="0.25">
      <c r="A44" s="13" t="s">
        <v>19</v>
      </c>
      <c r="B44" s="21">
        <f t="shared" ref="B44:G44" si="6">SUM(B38:B43)</f>
        <v>15520377555.000002</v>
      </c>
      <c r="C44" s="22">
        <f t="shared" si="6"/>
        <v>18748024984.310001</v>
      </c>
      <c r="D44" s="22">
        <f>SUM(D38:D43)</f>
        <v>18489502653.380001</v>
      </c>
      <c r="E44" s="22">
        <f t="shared" si="6"/>
        <v>0</v>
      </c>
      <c r="F44" s="22">
        <f t="shared" si="6"/>
        <v>0</v>
      </c>
      <c r="G44" s="22">
        <f t="shared" si="6"/>
        <v>0</v>
      </c>
      <c r="H44" s="22">
        <f t="shared" ref="H44:M44" si="7">SUM(H38:H43)</f>
        <v>0</v>
      </c>
      <c r="I44" s="22">
        <f t="shared" si="7"/>
        <v>0</v>
      </c>
      <c r="J44" s="22">
        <f t="shared" si="7"/>
        <v>0</v>
      </c>
      <c r="K44" s="22">
        <f>SUM(K38:K43)</f>
        <v>0</v>
      </c>
      <c r="L44" s="22">
        <f t="shared" si="7"/>
        <v>0</v>
      </c>
      <c r="M44" s="22">
        <f t="shared" si="7"/>
        <v>0</v>
      </c>
    </row>
    <row r="45" spans="1:13" s="14" customFormat="1" ht="12" customHeight="1" thickBot="1" x14ac:dyDescent="0.25">
      <c r="A45" s="16" t="s">
        <v>43</v>
      </c>
      <c r="B45" s="26">
        <f>+B36-B44</f>
        <v>0</v>
      </c>
      <c r="C45" s="26">
        <f t="shared" ref="C45:K45" si="8">+C36-C44</f>
        <v>0</v>
      </c>
      <c r="D45" s="26">
        <f>+D36-D44</f>
        <v>0</v>
      </c>
      <c r="E45" s="27">
        <f>+E36-E44</f>
        <v>0</v>
      </c>
      <c r="F45" s="27">
        <f t="shared" si="8"/>
        <v>0</v>
      </c>
      <c r="G45" s="35">
        <f t="shared" si="8"/>
        <v>0</v>
      </c>
      <c r="H45" s="36">
        <f t="shared" si="8"/>
        <v>0</v>
      </c>
      <c r="I45" s="36">
        <f t="shared" si="8"/>
        <v>0</v>
      </c>
      <c r="J45" s="36">
        <f t="shared" si="8"/>
        <v>0</v>
      </c>
      <c r="K45" s="36">
        <f t="shared" si="8"/>
        <v>0</v>
      </c>
      <c r="L45" s="27">
        <f>+L36-L44</f>
        <v>0</v>
      </c>
      <c r="M45" s="27">
        <f>+M36-M44</f>
        <v>0</v>
      </c>
    </row>
    <row r="46" spans="1:13" ht="12" customHeight="1" thickBot="1" x14ac:dyDescent="0.25">
      <c r="A46" s="40" t="s">
        <v>48</v>
      </c>
      <c r="B46" s="41"/>
      <c r="C46" s="41"/>
      <c r="D46" s="41"/>
      <c r="E46" s="41"/>
      <c r="F46" s="41"/>
      <c r="G46" s="44"/>
      <c r="H46" s="41"/>
      <c r="I46" s="41"/>
      <c r="J46" s="41"/>
      <c r="K46" s="41"/>
      <c r="L46" s="41"/>
      <c r="M46" s="43"/>
    </row>
    <row r="50" spans="8:8" ht="24.95" customHeight="1" x14ac:dyDescent="0.2">
      <c r="H50" s="2" t="s">
        <v>44</v>
      </c>
    </row>
  </sheetData>
  <mergeCells count="3">
    <mergeCell ref="B1:M1"/>
    <mergeCell ref="A2:M2"/>
    <mergeCell ref="A46:M46"/>
  </mergeCells>
  <printOptions horizontalCentered="1" verticalCentered="1"/>
  <pageMargins left="0.19685039370078741" right="0.19685039370078741" top="0.39370078740157483" bottom="0.59055118110236227" header="0" footer="0.19685039370078741"/>
  <pageSetup paperSize="9" scale="65" fitToHeight="0" orientation="landscape" r:id="rId1"/>
  <headerFooter alignWithMargins="0">
    <oddFooter>&amp;C&amp;D - &amp;T&amp;R&amp;P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BALANCES DE TESORERÍA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Gisela</dc:creator>
  <cp:lastModifiedBy>Usuario</cp:lastModifiedBy>
  <cp:lastPrinted>2026-04-17T17:02:49Z</cp:lastPrinted>
  <dcterms:created xsi:type="dcterms:W3CDTF">2023-03-09T15:42:33Z</dcterms:created>
  <dcterms:modified xsi:type="dcterms:W3CDTF">2026-04-17T17:03:51Z</dcterms:modified>
</cp:coreProperties>
</file>